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0"/>
  <workbookPr codeName="ThisWorkbook" defaultThemeVersion="124226"/>
  <mc:AlternateContent xmlns:mc="http://schemas.openxmlformats.org/markup-compatibility/2006">
    <mc:Choice Requires="x15">
      <x15ac:absPath xmlns:x15ac="http://schemas.microsoft.com/office/spreadsheetml/2010/11/ac" url="/Users/vsutliff/Downloads/"/>
    </mc:Choice>
  </mc:AlternateContent>
  <xr:revisionPtr revIDLastSave="0" documentId="13_ncr:1_{9D1F9A9F-ADD0-8046-A74A-CD5094603FDA}" xr6:coauthVersionLast="47" xr6:coauthVersionMax="47" xr10:uidLastSave="{00000000-0000-0000-0000-000000000000}"/>
  <bookViews>
    <workbookView xWindow="0" yWindow="600" windowWidth="28800" windowHeight="16140" xr2:uid="{00000000-000D-0000-FFFF-FFFF00000000}"/>
  </bookViews>
  <sheets>
    <sheet name="AZ Power Ranking" sheetId="2" r:id="rId1"/>
    <sheet name="Sheet3" sheetId="5" state="hidden" r:id="rId2"/>
  </sheets>
  <definedNames>
    <definedName name="_xlnm._FilterDatabase" localSheetId="0" hidden="1">'AZ Power Ranking'!$A$3:$EP$3</definedName>
    <definedName name="Analysis_Name" localSheetId="0">'AZ Power Ranking'!#REF!</definedName>
    <definedName name="Analysis_Name">#REF!</definedName>
    <definedName name="Crosstab_Description" localSheetId="0">'AZ Power Ranking'!#REF!</definedName>
    <definedName name="Crosstab_Description">#REF!</definedName>
    <definedName name="FilterInfoRange" localSheetId="0">'AZ Power Ranking'!#REF!</definedName>
    <definedName name="FilterInfoRange">#REF!</definedName>
    <definedName name="Heading_Begin" localSheetId="0">'AZ Power Ranking'!#REF!</definedName>
    <definedName name="Heading_Begin">#REF!</definedName>
    <definedName name="InfoRange" localSheetId="0">'AZ Power Ranking'!#REF!</definedName>
    <definedName name="InfoRange">#REF!</definedName>
    <definedName name="_xlnm.Print_Titles" localSheetId="0">'AZ Power Ranking'!$3:$3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12" i="2" l="1"/>
  <c r="BZ12" i="2"/>
  <c r="BY12" i="2"/>
  <c r="BX12" i="2"/>
  <c r="BW12" i="2"/>
  <c r="BV12" i="2"/>
  <c r="BU12" i="2"/>
  <c r="BT12" i="2"/>
  <c r="BS12" i="2"/>
  <c r="BR12" i="2"/>
  <c r="BQ12" i="2"/>
  <c r="BP12" i="2"/>
  <c r="BO12" i="2"/>
  <c r="BN12" i="2"/>
  <c r="BM12" i="2"/>
  <c r="CA5" i="2"/>
  <c r="BZ5" i="2"/>
  <c r="BY5" i="2"/>
  <c r="BX5" i="2"/>
  <c r="BW5" i="2"/>
  <c r="BV5" i="2"/>
  <c r="BU5" i="2"/>
  <c r="BT5" i="2"/>
  <c r="BS5" i="2"/>
  <c r="BR5" i="2"/>
  <c r="BQ5" i="2"/>
  <c r="BP5" i="2"/>
  <c r="BO5" i="2"/>
  <c r="BN5" i="2"/>
  <c r="BM5" i="2"/>
  <c r="CA18" i="2"/>
  <c r="BZ18" i="2"/>
  <c r="BY18" i="2"/>
  <c r="BX18" i="2"/>
  <c r="BW18" i="2"/>
  <c r="BV18" i="2"/>
  <c r="BU18" i="2"/>
  <c r="BT18" i="2"/>
  <c r="BS18" i="2"/>
  <c r="BR18" i="2"/>
  <c r="BQ18" i="2"/>
  <c r="BP18" i="2"/>
  <c r="BO18" i="2"/>
  <c r="BN18" i="2"/>
  <c r="BM18" i="2"/>
  <c r="CA24" i="2"/>
  <c r="BZ24" i="2"/>
  <c r="BY24" i="2"/>
  <c r="BX24" i="2"/>
  <c r="BW24" i="2"/>
  <c r="BV24" i="2"/>
  <c r="BU24" i="2"/>
  <c r="BT24" i="2"/>
  <c r="BS24" i="2"/>
  <c r="BR24" i="2"/>
  <c r="BQ24" i="2"/>
  <c r="BP24" i="2"/>
  <c r="BO24" i="2"/>
  <c r="BN24" i="2"/>
  <c r="BM24" i="2"/>
  <c r="CA44" i="2"/>
  <c r="BZ44" i="2"/>
  <c r="BY44" i="2"/>
  <c r="BX44" i="2"/>
  <c r="BW44" i="2"/>
  <c r="BV44" i="2"/>
  <c r="BU44" i="2"/>
  <c r="BT44" i="2"/>
  <c r="BS44" i="2"/>
  <c r="BR44" i="2"/>
  <c r="BQ44" i="2"/>
  <c r="BP44" i="2"/>
  <c r="BO44" i="2"/>
  <c r="BN44" i="2"/>
  <c r="BM44" i="2"/>
  <c r="CA27" i="2"/>
  <c r="BZ27" i="2"/>
  <c r="BY27" i="2"/>
  <c r="BX27" i="2"/>
  <c r="BW27" i="2"/>
  <c r="BV27" i="2"/>
  <c r="BU27" i="2"/>
  <c r="BT27" i="2"/>
  <c r="BS27" i="2"/>
  <c r="BR27" i="2"/>
  <c r="BQ27" i="2"/>
  <c r="BP27" i="2"/>
  <c r="BO27" i="2"/>
  <c r="BN27" i="2"/>
  <c r="BM27" i="2"/>
  <c r="CA37" i="2"/>
  <c r="BZ37" i="2"/>
  <c r="BY37" i="2"/>
  <c r="BX37" i="2"/>
  <c r="BW37" i="2"/>
  <c r="BV37" i="2"/>
  <c r="BU37" i="2"/>
  <c r="BT37" i="2"/>
  <c r="BS37" i="2"/>
  <c r="BR37" i="2"/>
  <c r="BQ37" i="2"/>
  <c r="BP37" i="2"/>
  <c r="BO37" i="2"/>
  <c r="BN37" i="2"/>
  <c r="BM37" i="2"/>
  <c r="CA9" i="2"/>
  <c r="BZ9" i="2"/>
  <c r="BY9" i="2"/>
  <c r="BX9" i="2"/>
  <c r="BW9" i="2"/>
  <c r="BV9" i="2"/>
  <c r="BU9" i="2"/>
  <c r="BT9" i="2"/>
  <c r="BS9" i="2"/>
  <c r="BR9" i="2"/>
  <c r="BQ9" i="2"/>
  <c r="BP9" i="2"/>
  <c r="BO9" i="2"/>
  <c r="BN9" i="2"/>
  <c r="BM9" i="2"/>
  <c r="CA45" i="2"/>
  <c r="BZ45" i="2"/>
  <c r="BY45" i="2"/>
  <c r="BX45" i="2"/>
  <c r="BW45" i="2"/>
  <c r="BV45" i="2"/>
  <c r="BU45" i="2"/>
  <c r="BT45" i="2"/>
  <c r="BS45" i="2"/>
  <c r="BR45" i="2"/>
  <c r="BQ45" i="2"/>
  <c r="BP45" i="2"/>
  <c r="BO45" i="2"/>
  <c r="BN45" i="2"/>
  <c r="BM45" i="2"/>
  <c r="CA38" i="2"/>
  <c r="BZ38" i="2"/>
  <c r="BY38" i="2"/>
  <c r="BX38" i="2"/>
  <c r="BW38" i="2"/>
  <c r="BV38" i="2"/>
  <c r="BU38" i="2"/>
  <c r="BT38" i="2"/>
  <c r="BS38" i="2"/>
  <c r="BR38" i="2"/>
  <c r="BQ38" i="2"/>
  <c r="BP38" i="2"/>
  <c r="BO38" i="2"/>
  <c r="BN38" i="2"/>
  <c r="BM38" i="2"/>
  <c r="CA46" i="2"/>
  <c r="BZ46" i="2"/>
  <c r="BY46" i="2"/>
  <c r="BX46" i="2"/>
  <c r="BW46" i="2"/>
  <c r="BV46" i="2"/>
  <c r="BU46" i="2"/>
  <c r="BT46" i="2"/>
  <c r="BS46" i="2"/>
  <c r="BR46" i="2"/>
  <c r="BQ46" i="2"/>
  <c r="BP46" i="2"/>
  <c r="BO46" i="2"/>
  <c r="BN46" i="2"/>
  <c r="BM46" i="2"/>
  <c r="CA40" i="2"/>
  <c r="BZ40" i="2"/>
  <c r="BY40" i="2"/>
  <c r="BX40" i="2"/>
  <c r="BW40" i="2"/>
  <c r="BV40" i="2"/>
  <c r="BU40" i="2"/>
  <c r="BT40" i="2"/>
  <c r="BS40" i="2"/>
  <c r="BR40" i="2"/>
  <c r="BQ40" i="2"/>
  <c r="BP40" i="2"/>
  <c r="BO40" i="2"/>
  <c r="BN40" i="2"/>
  <c r="BM40" i="2"/>
  <c r="CA31" i="2"/>
  <c r="BZ31" i="2"/>
  <c r="BY31" i="2"/>
  <c r="BX31" i="2"/>
  <c r="BW31" i="2"/>
  <c r="BV31" i="2"/>
  <c r="BU31" i="2"/>
  <c r="BT31" i="2"/>
  <c r="BS31" i="2"/>
  <c r="BR31" i="2"/>
  <c r="BQ31" i="2"/>
  <c r="BP31" i="2"/>
  <c r="BO31" i="2"/>
  <c r="BN31" i="2"/>
  <c r="BM31" i="2"/>
  <c r="CA21" i="2"/>
  <c r="BZ21" i="2"/>
  <c r="BY21" i="2"/>
  <c r="BX21" i="2"/>
  <c r="BW21" i="2"/>
  <c r="BV21" i="2"/>
  <c r="BU21" i="2"/>
  <c r="BT21" i="2"/>
  <c r="BS21" i="2"/>
  <c r="BR21" i="2"/>
  <c r="BQ21" i="2"/>
  <c r="BP21" i="2"/>
  <c r="BO21" i="2"/>
  <c r="BN21" i="2"/>
  <c r="BM21" i="2"/>
  <c r="CA33" i="2"/>
  <c r="BZ33" i="2"/>
  <c r="BY33" i="2"/>
  <c r="BX33" i="2"/>
  <c r="BW33" i="2"/>
  <c r="BV33" i="2"/>
  <c r="BU33" i="2"/>
  <c r="BT33" i="2"/>
  <c r="BS33" i="2"/>
  <c r="BR33" i="2"/>
  <c r="BQ33" i="2"/>
  <c r="BP33" i="2"/>
  <c r="BO33" i="2"/>
  <c r="BN33" i="2"/>
  <c r="BM33" i="2"/>
  <c r="CA26" i="2"/>
  <c r="BZ26" i="2"/>
  <c r="BY26" i="2"/>
  <c r="BX26" i="2"/>
  <c r="BW26" i="2"/>
  <c r="BV26" i="2"/>
  <c r="BU26" i="2"/>
  <c r="BT26" i="2"/>
  <c r="BS26" i="2"/>
  <c r="BR26" i="2"/>
  <c r="BQ26" i="2"/>
  <c r="BP26" i="2"/>
  <c r="BO26" i="2"/>
  <c r="BN26" i="2"/>
  <c r="BM26" i="2"/>
  <c r="CA32" i="2"/>
  <c r="BZ32" i="2"/>
  <c r="BY32" i="2"/>
  <c r="BX32" i="2"/>
  <c r="BW32" i="2"/>
  <c r="BV32" i="2"/>
  <c r="BU32" i="2"/>
  <c r="BT32" i="2"/>
  <c r="BS32" i="2"/>
  <c r="BR32" i="2"/>
  <c r="BQ32" i="2"/>
  <c r="BP32" i="2"/>
  <c r="BO32" i="2"/>
  <c r="BN32" i="2"/>
  <c r="BM32" i="2"/>
  <c r="CA42" i="2"/>
  <c r="BZ42" i="2"/>
  <c r="BY42" i="2"/>
  <c r="BX42" i="2"/>
  <c r="BW42" i="2"/>
  <c r="BV42" i="2"/>
  <c r="BU42" i="2"/>
  <c r="BT42" i="2"/>
  <c r="BS42" i="2"/>
  <c r="BR42" i="2"/>
  <c r="BQ42" i="2"/>
  <c r="BP42" i="2"/>
  <c r="BO42" i="2"/>
  <c r="BN42" i="2"/>
  <c r="BM42" i="2"/>
  <c r="CA34" i="2"/>
  <c r="BZ34" i="2"/>
  <c r="BY34" i="2"/>
  <c r="BX34" i="2"/>
  <c r="BW34" i="2"/>
  <c r="BV34" i="2"/>
  <c r="BU34" i="2"/>
  <c r="BT34" i="2"/>
  <c r="BS34" i="2"/>
  <c r="BR34" i="2"/>
  <c r="BQ34" i="2"/>
  <c r="BP34" i="2"/>
  <c r="BO34" i="2"/>
  <c r="BN34" i="2"/>
  <c r="BM34" i="2"/>
  <c r="CA23" i="2"/>
  <c r="BZ23" i="2"/>
  <c r="BY23" i="2"/>
  <c r="BX23" i="2"/>
  <c r="BW23" i="2"/>
  <c r="BV23" i="2"/>
  <c r="BU23" i="2"/>
  <c r="BT23" i="2"/>
  <c r="BS23" i="2"/>
  <c r="BR23" i="2"/>
  <c r="BQ23" i="2"/>
  <c r="BP23" i="2"/>
  <c r="BO23" i="2"/>
  <c r="BN23" i="2"/>
  <c r="BM23" i="2"/>
  <c r="CA20" i="2"/>
  <c r="BZ20" i="2"/>
  <c r="BY20" i="2"/>
  <c r="BX20" i="2"/>
  <c r="BW20" i="2"/>
  <c r="BV20" i="2"/>
  <c r="BU20" i="2"/>
  <c r="BT20" i="2"/>
  <c r="BS20" i="2"/>
  <c r="BR20" i="2"/>
  <c r="BQ20" i="2"/>
  <c r="BP20" i="2"/>
  <c r="BO20" i="2"/>
  <c r="BN20" i="2"/>
  <c r="BM20" i="2"/>
  <c r="CA25" i="2"/>
  <c r="BZ25" i="2"/>
  <c r="BY25" i="2"/>
  <c r="BX25" i="2"/>
  <c r="BW25" i="2"/>
  <c r="BV25" i="2"/>
  <c r="BU25" i="2"/>
  <c r="BT25" i="2"/>
  <c r="BS25" i="2"/>
  <c r="BR25" i="2"/>
  <c r="BQ25" i="2"/>
  <c r="BP25" i="2"/>
  <c r="BO25" i="2"/>
  <c r="BN25" i="2"/>
  <c r="BM25" i="2"/>
  <c r="CA19" i="2"/>
  <c r="BZ19" i="2"/>
  <c r="BY19" i="2"/>
  <c r="BX19" i="2"/>
  <c r="BW19" i="2"/>
  <c r="BV19" i="2"/>
  <c r="BU19" i="2"/>
  <c r="BT19" i="2"/>
  <c r="BS19" i="2"/>
  <c r="BR19" i="2"/>
  <c r="BQ19" i="2"/>
  <c r="BP19" i="2"/>
  <c r="BO19" i="2"/>
  <c r="BN19" i="2"/>
  <c r="BM19" i="2"/>
  <c r="CA14" i="2"/>
  <c r="BZ14" i="2"/>
  <c r="BY14" i="2"/>
  <c r="BX14" i="2"/>
  <c r="BW14" i="2"/>
  <c r="BV14" i="2"/>
  <c r="BU14" i="2"/>
  <c r="BT14" i="2"/>
  <c r="BS14" i="2"/>
  <c r="BR14" i="2"/>
  <c r="BQ14" i="2"/>
  <c r="BP14" i="2"/>
  <c r="BO14" i="2"/>
  <c r="BN14" i="2"/>
  <c r="BM14" i="2"/>
  <c r="CA36" i="2"/>
  <c r="BZ36" i="2"/>
  <c r="BY36" i="2"/>
  <c r="BX36" i="2"/>
  <c r="BW36" i="2"/>
  <c r="BV36" i="2"/>
  <c r="BU36" i="2"/>
  <c r="BT36" i="2"/>
  <c r="BS36" i="2"/>
  <c r="BR36" i="2"/>
  <c r="BQ36" i="2"/>
  <c r="BP36" i="2"/>
  <c r="BO36" i="2"/>
  <c r="BN36" i="2"/>
  <c r="BM36" i="2"/>
  <c r="CA11" i="2"/>
  <c r="BZ11" i="2"/>
  <c r="BY11" i="2"/>
  <c r="BX11" i="2"/>
  <c r="BW11" i="2"/>
  <c r="BV11" i="2"/>
  <c r="BU11" i="2"/>
  <c r="BT11" i="2"/>
  <c r="BS11" i="2"/>
  <c r="BR11" i="2"/>
  <c r="BQ11" i="2"/>
  <c r="BP11" i="2"/>
  <c r="BO11" i="2"/>
  <c r="BN11" i="2"/>
  <c r="BM11" i="2"/>
  <c r="CA15" i="2"/>
  <c r="BZ15" i="2"/>
  <c r="BY15" i="2"/>
  <c r="BX15" i="2"/>
  <c r="BW15" i="2"/>
  <c r="BV15" i="2"/>
  <c r="BU15" i="2"/>
  <c r="BT15" i="2"/>
  <c r="BS15" i="2"/>
  <c r="BR15" i="2"/>
  <c r="BQ15" i="2"/>
  <c r="BP15" i="2"/>
  <c r="BO15" i="2"/>
  <c r="BN15" i="2"/>
  <c r="BM15" i="2"/>
  <c r="CA41" i="2"/>
  <c r="BZ41" i="2"/>
  <c r="BY41" i="2"/>
  <c r="BX41" i="2"/>
  <c r="BW41" i="2"/>
  <c r="BV41" i="2"/>
  <c r="BU41" i="2"/>
  <c r="BT41" i="2"/>
  <c r="BS41" i="2"/>
  <c r="BR41" i="2"/>
  <c r="BQ41" i="2"/>
  <c r="BP41" i="2"/>
  <c r="BO41" i="2"/>
  <c r="BN41" i="2"/>
  <c r="BM41" i="2"/>
  <c r="CA29" i="2"/>
  <c r="BZ29" i="2"/>
  <c r="BY29" i="2"/>
  <c r="BX29" i="2"/>
  <c r="BW29" i="2"/>
  <c r="BV29" i="2"/>
  <c r="BU29" i="2"/>
  <c r="BT29" i="2"/>
  <c r="BS29" i="2"/>
  <c r="BR29" i="2"/>
  <c r="BQ29" i="2"/>
  <c r="BP29" i="2"/>
  <c r="BO29" i="2"/>
  <c r="BN29" i="2"/>
  <c r="BM29" i="2"/>
  <c r="CA52" i="2"/>
  <c r="BZ52" i="2"/>
  <c r="BY52" i="2"/>
  <c r="BX52" i="2"/>
  <c r="BW52" i="2"/>
  <c r="BV52" i="2"/>
  <c r="BU52" i="2"/>
  <c r="BT52" i="2"/>
  <c r="BS52" i="2"/>
  <c r="BR52" i="2"/>
  <c r="BQ52" i="2"/>
  <c r="BP52" i="2"/>
  <c r="BO52" i="2"/>
  <c r="BN52" i="2"/>
  <c r="BM52" i="2"/>
  <c r="CA49" i="2"/>
  <c r="BZ49" i="2"/>
  <c r="BY49" i="2"/>
  <c r="BX49" i="2"/>
  <c r="BW49" i="2"/>
  <c r="BV49" i="2"/>
  <c r="BU49" i="2"/>
  <c r="BT49" i="2"/>
  <c r="BS49" i="2"/>
  <c r="BR49" i="2"/>
  <c r="BQ49" i="2"/>
  <c r="BP49" i="2"/>
  <c r="BO49" i="2"/>
  <c r="BN49" i="2"/>
  <c r="BM49" i="2"/>
  <c r="CA48" i="2"/>
  <c r="BZ48" i="2"/>
  <c r="BY48" i="2"/>
  <c r="BX48" i="2"/>
  <c r="BW48" i="2"/>
  <c r="BV48" i="2"/>
  <c r="BU48" i="2"/>
  <c r="BT48" i="2"/>
  <c r="BS48" i="2"/>
  <c r="BR48" i="2"/>
  <c r="BQ48" i="2"/>
  <c r="BP48" i="2"/>
  <c r="BO48" i="2"/>
  <c r="BN48" i="2"/>
  <c r="BM48" i="2"/>
  <c r="CA47" i="2"/>
  <c r="BZ47" i="2"/>
  <c r="BY47" i="2"/>
  <c r="BX47" i="2"/>
  <c r="BW47" i="2"/>
  <c r="BV47" i="2"/>
  <c r="BU47" i="2"/>
  <c r="BT47" i="2"/>
  <c r="BS47" i="2"/>
  <c r="BR47" i="2"/>
  <c r="BQ47" i="2"/>
  <c r="BP47" i="2"/>
  <c r="BO47" i="2"/>
  <c r="BN47" i="2"/>
  <c r="BM47" i="2"/>
  <c r="CA50" i="2"/>
  <c r="BZ50" i="2"/>
  <c r="BY50" i="2"/>
  <c r="BX50" i="2"/>
  <c r="BW50" i="2"/>
  <c r="BV50" i="2"/>
  <c r="BU50" i="2"/>
  <c r="BT50" i="2"/>
  <c r="BS50" i="2"/>
  <c r="BR50" i="2"/>
  <c r="BQ50" i="2"/>
  <c r="BP50" i="2"/>
  <c r="BO50" i="2"/>
  <c r="BN50" i="2"/>
  <c r="BM50" i="2"/>
  <c r="CA43" i="2"/>
  <c r="BZ43" i="2"/>
  <c r="BY43" i="2"/>
  <c r="BX43" i="2"/>
  <c r="BW43" i="2"/>
  <c r="BV43" i="2"/>
  <c r="BU43" i="2"/>
  <c r="BT43" i="2"/>
  <c r="BS43" i="2"/>
  <c r="BR43" i="2"/>
  <c r="BQ43" i="2"/>
  <c r="BP43" i="2"/>
  <c r="BO43" i="2"/>
  <c r="BN43" i="2"/>
  <c r="BM43" i="2"/>
  <c r="CA30" i="2"/>
  <c r="BZ30" i="2"/>
  <c r="BY30" i="2"/>
  <c r="BX30" i="2"/>
  <c r="BW30" i="2"/>
  <c r="BV30" i="2"/>
  <c r="BU30" i="2"/>
  <c r="BT30" i="2"/>
  <c r="BS30" i="2"/>
  <c r="BR30" i="2"/>
  <c r="BQ30" i="2"/>
  <c r="BP30" i="2"/>
  <c r="BO30" i="2"/>
  <c r="BN30" i="2"/>
  <c r="BM30" i="2"/>
  <c r="CA16" i="2"/>
  <c r="BZ16" i="2"/>
  <c r="BY16" i="2"/>
  <c r="BX16" i="2"/>
  <c r="BW16" i="2"/>
  <c r="BV16" i="2"/>
  <c r="BU16" i="2"/>
  <c r="BT16" i="2"/>
  <c r="BS16" i="2"/>
  <c r="BR16" i="2"/>
  <c r="BQ16" i="2"/>
  <c r="BP16" i="2"/>
  <c r="BO16" i="2"/>
  <c r="BN16" i="2"/>
  <c r="BM16" i="2"/>
  <c r="CA51" i="2"/>
  <c r="BZ51" i="2"/>
  <c r="BY51" i="2"/>
  <c r="BX51" i="2"/>
  <c r="BW51" i="2"/>
  <c r="BV51" i="2"/>
  <c r="BU51" i="2"/>
  <c r="BT51" i="2"/>
  <c r="BS51" i="2"/>
  <c r="BR51" i="2"/>
  <c r="BQ51" i="2"/>
  <c r="BP51" i="2"/>
  <c r="BO51" i="2"/>
  <c r="BN51" i="2"/>
  <c r="BM51" i="2"/>
  <c r="CA53" i="2"/>
  <c r="BZ53" i="2"/>
  <c r="BY53" i="2"/>
  <c r="BX53" i="2"/>
  <c r="BW53" i="2"/>
  <c r="BV53" i="2"/>
  <c r="BU53" i="2"/>
  <c r="BT53" i="2"/>
  <c r="BS53" i="2"/>
  <c r="BR53" i="2"/>
  <c r="BQ53" i="2"/>
  <c r="BP53" i="2"/>
  <c r="BO53" i="2"/>
  <c r="BN53" i="2"/>
  <c r="BM53" i="2"/>
  <c r="CA35" i="2"/>
  <c r="BZ35" i="2"/>
  <c r="BY35" i="2"/>
  <c r="BX35" i="2"/>
  <c r="BW35" i="2"/>
  <c r="BV35" i="2"/>
  <c r="BU35" i="2"/>
  <c r="BT35" i="2"/>
  <c r="BS35" i="2"/>
  <c r="BR35" i="2"/>
  <c r="BQ35" i="2"/>
  <c r="BP35" i="2"/>
  <c r="BO35" i="2"/>
  <c r="BN35" i="2"/>
  <c r="BM35" i="2"/>
  <c r="CA6" i="2"/>
  <c r="BZ6" i="2"/>
  <c r="BY6" i="2"/>
  <c r="BX6" i="2"/>
  <c r="BW6" i="2"/>
  <c r="BV6" i="2"/>
  <c r="BU6" i="2"/>
  <c r="BT6" i="2"/>
  <c r="BS6" i="2"/>
  <c r="BR6" i="2"/>
  <c r="BQ6" i="2"/>
  <c r="BP6" i="2"/>
  <c r="BO6" i="2"/>
  <c r="BN6" i="2"/>
  <c r="BM6" i="2"/>
  <c r="CA28" i="2"/>
  <c r="BZ28" i="2"/>
  <c r="BY28" i="2"/>
  <c r="BX28" i="2"/>
  <c r="BW28" i="2"/>
  <c r="BV28" i="2"/>
  <c r="BU28" i="2"/>
  <c r="BT28" i="2"/>
  <c r="BS28" i="2"/>
  <c r="BR28" i="2"/>
  <c r="BQ28" i="2"/>
  <c r="BP28" i="2"/>
  <c r="BO28" i="2"/>
  <c r="BN28" i="2"/>
  <c r="BM28" i="2"/>
  <c r="CA39" i="2"/>
  <c r="BZ39" i="2"/>
  <c r="BY39" i="2"/>
  <c r="BX39" i="2"/>
  <c r="BW39" i="2"/>
  <c r="BV39" i="2"/>
  <c r="BU39" i="2"/>
  <c r="BT39" i="2"/>
  <c r="BS39" i="2"/>
  <c r="BR39" i="2"/>
  <c r="BQ39" i="2"/>
  <c r="BP39" i="2"/>
  <c r="BO39" i="2"/>
  <c r="BN39" i="2"/>
  <c r="BM39" i="2"/>
  <c r="CA22" i="2"/>
  <c r="BZ22" i="2"/>
  <c r="BY22" i="2"/>
  <c r="BX22" i="2"/>
  <c r="BW22" i="2"/>
  <c r="BV22" i="2"/>
  <c r="BU22" i="2"/>
  <c r="BT22" i="2"/>
  <c r="BS22" i="2"/>
  <c r="BR22" i="2"/>
  <c r="BQ22" i="2"/>
  <c r="BP22" i="2"/>
  <c r="BO22" i="2"/>
  <c r="BN22" i="2"/>
  <c r="BM22" i="2"/>
  <c r="CA7" i="2"/>
  <c r="BZ7" i="2"/>
  <c r="BY7" i="2"/>
  <c r="BX7" i="2"/>
  <c r="BW7" i="2"/>
  <c r="BV7" i="2"/>
  <c r="BU7" i="2"/>
  <c r="BT7" i="2"/>
  <c r="BS7" i="2"/>
  <c r="BR7" i="2"/>
  <c r="BQ7" i="2"/>
  <c r="BP7" i="2"/>
  <c r="BO7" i="2"/>
  <c r="BN7" i="2"/>
  <c r="BM7" i="2"/>
  <c r="CA17" i="2"/>
  <c r="BZ17" i="2"/>
  <c r="BY17" i="2"/>
  <c r="BX17" i="2"/>
  <c r="BW17" i="2"/>
  <c r="BV17" i="2"/>
  <c r="BU17" i="2"/>
  <c r="BT17" i="2"/>
  <c r="BS17" i="2"/>
  <c r="BR17" i="2"/>
  <c r="BQ17" i="2"/>
  <c r="BP17" i="2"/>
  <c r="BO17" i="2"/>
  <c r="BN17" i="2"/>
  <c r="BM17" i="2"/>
  <c r="CA8" i="2"/>
  <c r="BZ8" i="2"/>
  <c r="BY8" i="2"/>
  <c r="BX8" i="2"/>
  <c r="BW8" i="2"/>
  <c r="BV8" i="2"/>
  <c r="BU8" i="2"/>
  <c r="BT8" i="2"/>
  <c r="BS8" i="2"/>
  <c r="BR8" i="2"/>
  <c r="BQ8" i="2"/>
  <c r="BP8" i="2"/>
  <c r="BO8" i="2"/>
  <c r="BN8" i="2"/>
  <c r="BM8" i="2"/>
  <c r="CA4" i="2"/>
  <c r="BZ4" i="2"/>
  <c r="BY4" i="2"/>
  <c r="BX4" i="2"/>
  <c r="BW4" i="2"/>
  <c r="BV4" i="2"/>
  <c r="BU4" i="2"/>
  <c r="BT4" i="2"/>
  <c r="BS4" i="2"/>
  <c r="BR4" i="2"/>
  <c r="BQ4" i="2"/>
  <c r="BP4" i="2"/>
  <c r="BO4" i="2"/>
  <c r="BN4" i="2"/>
  <c r="BM4" i="2"/>
  <c r="CA10" i="2"/>
  <c r="BZ10" i="2"/>
  <c r="BY10" i="2"/>
  <c r="BX10" i="2"/>
  <c r="BW10" i="2"/>
  <c r="BV10" i="2"/>
  <c r="BU10" i="2"/>
  <c r="BT10" i="2"/>
  <c r="BS10" i="2"/>
  <c r="BR10" i="2"/>
  <c r="BQ10" i="2"/>
  <c r="BP10" i="2"/>
  <c r="BO10" i="2"/>
  <c r="BN10" i="2"/>
  <c r="BM10" i="2"/>
  <c r="CA13" i="2"/>
  <c r="BZ13" i="2"/>
  <c r="BY13" i="2"/>
  <c r="BX13" i="2"/>
  <c r="BW13" i="2"/>
  <c r="BV13" i="2"/>
  <c r="BU13" i="2"/>
  <c r="BT13" i="2"/>
  <c r="BS13" i="2"/>
  <c r="BR13" i="2"/>
  <c r="BQ13" i="2"/>
  <c r="BP13" i="2"/>
  <c r="BO13" i="2"/>
  <c r="BN13" i="2"/>
  <c r="BM13" i="2"/>
  <c r="BJ12" i="2"/>
  <c r="BI12" i="2"/>
  <c r="BH12" i="2"/>
  <c r="BG12" i="2"/>
  <c r="BF12" i="2"/>
  <c r="BE12" i="2"/>
  <c r="BD12" i="2"/>
  <c r="BC12" i="2"/>
  <c r="BB12" i="2"/>
  <c r="BA12" i="2"/>
  <c r="AZ12" i="2"/>
  <c r="AY12" i="2"/>
  <c r="AX12" i="2"/>
  <c r="AW12" i="2"/>
  <c r="AV12" i="2"/>
  <c r="BJ5" i="2"/>
  <c r="BI5" i="2"/>
  <c r="BH5" i="2"/>
  <c r="BG5" i="2"/>
  <c r="BF5" i="2"/>
  <c r="BE5" i="2"/>
  <c r="BD5" i="2"/>
  <c r="BC5" i="2"/>
  <c r="BB5" i="2"/>
  <c r="BA5" i="2"/>
  <c r="AZ5" i="2"/>
  <c r="AY5" i="2"/>
  <c r="AX5" i="2"/>
  <c r="AW5" i="2"/>
  <c r="AV5" i="2"/>
  <c r="BJ18" i="2"/>
  <c r="BI18" i="2"/>
  <c r="BH18" i="2"/>
  <c r="BG18" i="2"/>
  <c r="BF18" i="2"/>
  <c r="BE18" i="2"/>
  <c r="BD18" i="2"/>
  <c r="BC18" i="2"/>
  <c r="BB18" i="2"/>
  <c r="BA18" i="2"/>
  <c r="AZ18" i="2"/>
  <c r="AY18" i="2"/>
  <c r="AX18" i="2"/>
  <c r="AW18" i="2"/>
  <c r="AV18" i="2"/>
  <c r="BJ24" i="2"/>
  <c r="BI24" i="2"/>
  <c r="BH24" i="2"/>
  <c r="BG24" i="2"/>
  <c r="BF24" i="2"/>
  <c r="BE24" i="2"/>
  <c r="BD24" i="2"/>
  <c r="BC24" i="2"/>
  <c r="BB24" i="2"/>
  <c r="BA24" i="2"/>
  <c r="AZ24" i="2"/>
  <c r="AY24" i="2"/>
  <c r="AX24" i="2"/>
  <c r="AW24" i="2"/>
  <c r="AV24" i="2"/>
  <c r="BJ44" i="2"/>
  <c r="BI44" i="2"/>
  <c r="BH44" i="2"/>
  <c r="BG44" i="2"/>
  <c r="BF44" i="2"/>
  <c r="BE44" i="2"/>
  <c r="BD44" i="2"/>
  <c r="BC44" i="2"/>
  <c r="BB44" i="2"/>
  <c r="BA44" i="2"/>
  <c r="AZ44" i="2"/>
  <c r="AY44" i="2"/>
  <c r="AX44" i="2"/>
  <c r="AW44" i="2"/>
  <c r="AV44" i="2"/>
  <c r="BJ27" i="2"/>
  <c r="BI27" i="2"/>
  <c r="BH27" i="2"/>
  <c r="BG27" i="2"/>
  <c r="BF27" i="2"/>
  <c r="BE27" i="2"/>
  <c r="BD27" i="2"/>
  <c r="BC27" i="2"/>
  <c r="BB27" i="2"/>
  <c r="BA27" i="2"/>
  <c r="AZ27" i="2"/>
  <c r="AY27" i="2"/>
  <c r="AX27" i="2"/>
  <c r="AW27" i="2"/>
  <c r="AV27" i="2"/>
  <c r="BJ37" i="2"/>
  <c r="BI37" i="2"/>
  <c r="BH37" i="2"/>
  <c r="BG37" i="2"/>
  <c r="BF37" i="2"/>
  <c r="BE37" i="2"/>
  <c r="BD37" i="2"/>
  <c r="BC37" i="2"/>
  <c r="BB37" i="2"/>
  <c r="BA37" i="2"/>
  <c r="AZ37" i="2"/>
  <c r="AY37" i="2"/>
  <c r="AX37" i="2"/>
  <c r="AW37" i="2"/>
  <c r="AV37" i="2"/>
  <c r="BJ9" i="2"/>
  <c r="BI9" i="2"/>
  <c r="BH9" i="2"/>
  <c r="BG9" i="2"/>
  <c r="BF9" i="2"/>
  <c r="BE9" i="2"/>
  <c r="BD9" i="2"/>
  <c r="BC9" i="2"/>
  <c r="BB9" i="2"/>
  <c r="BA9" i="2"/>
  <c r="AZ9" i="2"/>
  <c r="AY9" i="2"/>
  <c r="AX9" i="2"/>
  <c r="AW9" i="2"/>
  <c r="AV9" i="2"/>
  <c r="BJ45" i="2"/>
  <c r="BI45" i="2"/>
  <c r="BH45" i="2"/>
  <c r="BG45" i="2"/>
  <c r="BF45" i="2"/>
  <c r="BE45" i="2"/>
  <c r="BD45" i="2"/>
  <c r="BC45" i="2"/>
  <c r="BB45" i="2"/>
  <c r="BA45" i="2"/>
  <c r="AZ45" i="2"/>
  <c r="AY45" i="2"/>
  <c r="AX45" i="2"/>
  <c r="AW45" i="2"/>
  <c r="AV45" i="2"/>
  <c r="BJ38" i="2"/>
  <c r="BI38" i="2"/>
  <c r="BH38" i="2"/>
  <c r="BG38" i="2"/>
  <c r="BF38" i="2"/>
  <c r="BE38" i="2"/>
  <c r="BD38" i="2"/>
  <c r="BC38" i="2"/>
  <c r="BB38" i="2"/>
  <c r="BA38" i="2"/>
  <c r="AZ38" i="2"/>
  <c r="AY38" i="2"/>
  <c r="AX38" i="2"/>
  <c r="AW38" i="2"/>
  <c r="AV38" i="2"/>
  <c r="BJ46" i="2"/>
  <c r="BI46" i="2"/>
  <c r="BH46" i="2"/>
  <c r="BG46" i="2"/>
  <c r="BF46" i="2"/>
  <c r="BE46" i="2"/>
  <c r="BD46" i="2"/>
  <c r="BC46" i="2"/>
  <c r="BB46" i="2"/>
  <c r="BA46" i="2"/>
  <c r="AZ46" i="2"/>
  <c r="AY46" i="2"/>
  <c r="AX46" i="2"/>
  <c r="AW46" i="2"/>
  <c r="AV46" i="2"/>
  <c r="BJ40" i="2"/>
  <c r="BI40" i="2"/>
  <c r="BH40" i="2"/>
  <c r="BG40" i="2"/>
  <c r="BF40" i="2"/>
  <c r="BE40" i="2"/>
  <c r="BD40" i="2"/>
  <c r="BC40" i="2"/>
  <c r="BB40" i="2"/>
  <c r="BA40" i="2"/>
  <c r="AZ40" i="2"/>
  <c r="AY40" i="2"/>
  <c r="AX40" i="2"/>
  <c r="AW40" i="2"/>
  <c r="AV40" i="2"/>
  <c r="BJ31" i="2"/>
  <c r="BI31" i="2"/>
  <c r="BH31" i="2"/>
  <c r="BG31" i="2"/>
  <c r="BF31" i="2"/>
  <c r="BE31" i="2"/>
  <c r="BD31" i="2"/>
  <c r="BC31" i="2"/>
  <c r="BB31" i="2"/>
  <c r="BA31" i="2"/>
  <c r="AZ31" i="2"/>
  <c r="AY31" i="2"/>
  <c r="AX31" i="2"/>
  <c r="AW31" i="2"/>
  <c r="AV31" i="2"/>
  <c r="BJ21" i="2"/>
  <c r="BI21" i="2"/>
  <c r="BH21" i="2"/>
  <c r="BG21" i="2"/>
  <c r="BF21" i="2"/>
  <c r="BE21" i="2"/>
  <c r="BD21" i="2"/>
  <c r="BC21" i="2"/>
  <c r="BB21" i="2"/>
  <c r="BA21" i="2"/>
  <c r="AZ21" i="2"/>
  <c r="AY21" i="2"/>
  <c r="AX21" i="2"/>
  <c r="AW21" i="2"/>
  <c r="AV21" i="2"/>
  <c r="BJ33" i="2"/>
  <c r="BI33" i="2"/>
  <c r="BH33" i="2"/>
  <c r="BG33" i="2"/>
  <c r="BF33" i="2"/>
  <c r="BE33" i="2"/>
  <c r="BD33" i="2"/>
  <c r="BC33" i="2"/>
  <c r="BB33" i="2"/>
  <c r="BA33" i="2"/>
  <c r="AZ33" i="2"/>
  <c r="AY33" i="2"/>
  <c r="AX33" i="2"/>
  <c r="AW33" i="2"/>
  <c r="AV33" i="2"/>
  <c r="BJ26" i="2"/>
  <c r="BI26" i="2"/>
  <c r="BH26" i="2"/>
  <c r="BG26" i="2"/>
  <c r="BF26" i="2"/>
  <c r="BE26" i="2"/>
  <c r="BD26" i="2"/>
  <c r="BC26" i="2"/>
  <c r="BB26" i="2"/>
  <c r="BA26" i="2"/>
  <c r="AZ26" i="2"/>
  <c r="AY26" i="2"/>
  <c r="AX26" i="2"/>
  <c r="AW26" i="2"/>
  <c r="AV26" i="2"/>
  <c r="BJ32" i="2"/>
  <c r="BI32" i="2"/>
  <c r="BH32" i="2"/>
  <c r="BG32" i="2"/>
  <c r="BF32" i="2"/>
  <c r="BE32" i="2"/>
  <c r="BD32" i="2"/>
  <c r="BC32" i="2"/>
  <c r="BB32" i="2"/>
  <c r="BA32" i="2"/>
  <c r="AZ32" i="2"/>
  <c r="AY32" i="2"/>
  <c r="AX32" i="2"/>
  <c r="AW32" i="2"/>
  <c r="AV32" i="2"/>
  <c r="BJ42" i="2"/>
  <c r="BI42" i="2"/>
  <c r="BH42" i="2"/>
  <c r="BG42" i="2"/>
  <c r="BF42" i="2"/>
  <c r="BE42" i="2"/>
  <c r="BD42" i="2"/>
  <c r="BC42" i="2"/>
  <c r="BB42" i="2"/>
  <c r="BA42" i="2"/>
  <c r="AZ42" i="2"/>
  <c r="AY42" i="2"/>
  <c r="AX42" i="2"/>
  <c r="AW42" i="2"/>
  <c r="AV42" i="2"/>
  <c r="BJ34" i="2"/>
  <c r="BI34" i="2"/>
  <c r="BH34" i="2"/>
  <c r="BG34" i="2"/>
  <c r="BF34" i="2"/>
  <c r="BE34" i="2"/>
  <c r="BD34" i="2"/>
  <c r="BC34" i="2"/>
  <c r="BB34" i="2"/>
  <c r="BA34" i="2"/>
  <c r="AZ34" i="2"/>
  <c r="AY34" i="2"/>
  <c r="AX34" i="2"/>
  <c r="AW34" i="2"/>
  <c r="AV34" i="2"/>
  <c r="BJ23" i="2"/>
  <c r="BI23" i="2"/>
  <c r="BH23" i="2"/>
  <c r="BG23" i="2"/>
  <c r="BF23" i="2"/>
  <c r="BE23" i="2"/>
  <c r="BD23" i="2"/>
  <c r="BC23" i="2"/>
  <c r="BB23" i="2"/>
  <c r="BA23" i="2"/>
  <c r="AZ23" i="2"/>
  <c r="AY23" i="2"/>
  <c r="AX23" i="2"/>
  <c r="AW23" i="2"/>
  <c r="AV23" i="2"/>
  <c r="BJ20" i="2"/>
  <c r="BI20" i="2"/>
  <c r="BH20" i="2"/>
  <c r="BG20" i="2"/>
  <c r="BF20" i="2"/>
  <c r="BE20" i="2"/>
  <c r="BD20" i="2"/>
  <c r="BC20" i="2"/>
  <c r="BB20" i="2"/>
  <c r="BA20" i="2"/>
  <c r="AZ20" i="2"/>
  <c r="AY20" i="2"/>
  <c r="AX20" i="2"/>
  <c r="AW20" i="2"/>
  <c r="AV20" i="2"/>
  <c r="BJ25" i="2"/>
  <c r="BI25" i="2"/>
  <c r="BH25" i="2"/>
  <c r="BG25" i="2"/>
  <c r="BF25" i="2"/>
  <c r="BE25" i="2"/>
  <c r="BD25" i="2"/>
  <c r="BC25" i="2"/>
  <c r="BB25" i="2"/>
  <c r="BA25" i="2"/>
  <c r="AZ25" i="2"/>
  <c r="AY25" i="2"/>
  <c r="AX25" i="2"/>
  <c r="AW25" i="2"/>
  <c r="AV25" i="2"/>
  <c r="BJ19" i="2"/>
  <c r="BI19" i="2"/>
  <c r="BH19" i="2"/>
  <c r="BG19" i="2"/>
  <c r="BF19" i="2"/>
  <c r="BE19" i="2"/>
  <c r="BD19" i="2"/>
  <c r="BC19" i="2"/>
  <c r="BB19" i="2"/>
  <c r="BA19" i="2"/>
  <c r="AZ19" i="2"/>
  <c r="AY19" i="2"/>
  <c r="AX19" i="2"/>
  <c r="AW19" i="2"/>
  <c r="AV19" i="2"/>
  <c r="BJ14" i="2"/>
  <c r="BI14" i="2"/>
  <c r="BH14" i="2"/>
  <c r="BG14" i="2"/>
  <c r="BF14" i="2"/>
  <c r="BE14" i="2"/>
  <c r="BD14" i="2"/>
  <c r="BC14" i="2"/>
  <c r="BB14" i="2"/>
  <c r="BA14" i="2"/>
  <c r="AZ14" i="2"/>
  <c r="AY14" i="2"/>
  <c r="AX14" i="2"/>
  <c r="AW14" i="2"/>
  <c r="AV14" i="2"/>
  <c r="BJ36" i="2"/>
  <c r="BI36" i="2"/>
  <c r="BH36" i="2"/>
  <c r="BG36" i="2"/>
  <c r="BF36" i="2"/>
  <c r="BE36" i="2"/>
  <c r="BD36" i="2"/>
  <c r="BC36" i="2"/>
  <c r="BB36" i="2"/>
  <c r="BA36" i="2"/>
  <c r="AZ36" i="2"/>
  <c r="AY36" i="2"/>
  <c r="AX36" i="2"/>
  <c r="AW36" i="2"/>
  <c r="AV36" i="2"/>
  <c r="BJ11" i="2"/>
  <c r="BI11" i="2"/>
  <c r="BH11" i="2"/>
  <c r="BG11" i="2"/>
  <c r="BF11" i="2"/>
  <c r="BE11" i="2"/>
  <c r="BD11" i="2"/>
  <c r="BC11" i="2"/>
  <c r="BB11" i="2"/>
  <c r="BA11" i="2"/>
  <c r="AZ11" i="2"/>
  <c r="AY11" i="2"/>
  <c r="AX11" i="2"/>
  <c r="AW11" i="2"/>
  <c r="AV11" i="2"/>
  <c r="BJ15" i="2"/>
  <c r="BI15" i="2"/>
  <c r="BH15" i="2"/>
  <c r="BG15" i="2"/>
  <c r="BF15" i="2"/>
  <c r="BE15" i="2"/>
  <c r="BD15" i="2"/>
  <c r="BC15" i="2"/>
  <c r="BB15" i="2"/>
  <c r="BA15" i="2"/>
  <c r="AZ15" i="2"/>
  <c r="AY15" i="2"/>
  <c r="AX15" i="2"/>
  <c r="AW15" i="2"/>
  <c r="AV15" i="2"/>
  <c r="BJ41" i="2"/>
  <c r="BI41" i="2"/>
  <c r="BH41" i="2"/>
  <c r="BG41" i="2"/>
  <c r="BF41" i="2"/>
  <c r="BE41" i="2"/>
  <c r="BD41" i="2"/>
  <c r="BC41" i="2"/>
  <c r="BB41" i="2"/>
  <c r="BA41" i="2"/>
  <c r="AZ41" i="2"/>
  <c r="AY41" i="2"/>
  <c r="AX41" i="2"/>
  <c r="AW41" i="2"/>
  <c r="AV41" i="2"/>
  <c r="BJ29" i="2"/>
  <c r="BI29" i="2"/>
  <c r="BH29" i="2"/>
  <c r="BG29" i="2"/>
  <c r="BF29" i="2"/>
  <c r="BE29" i="2"/>
  <c r="BD29" i="2"/>
  <c r="BC29" i="2"/>
  <c r="BB29" i="2"/>
  <c r="BA29" i="2"/>
  <c r="AZ29" i="2"/>
  <c r="AY29" i="2"/>
  <c r="AX29" i="2"/>
  <c r="AW29" i="2"/>
  <c r="AV29" i="2"/>
  <c r="BJ52" i="2"/>
  <c r="BI52" i="2"/>
  <c r="BH52" i="2"/>
  <c r="BG52" i="2"/>
  <c r="BF52" i="2"/>
  <c r="BE52" i="2"/>
  <c r="BD52" i="2"/>
  <c r="BC52" i="2"/>
  <c r="BB52" i="2"/>
  <c r="BA52" i="2"/>
  <c r="AZ52" i="2"/>
  <c r="AY52" i="2"/>
  <c r="AX52" i="2"/>
  <c r="AW52" i="2"/>
  <c r="AV52" i="2"/>
  <c r="BJ49" i="2"/>
  <c r="BI49" i="2"/>
  <c r="BH49" i="2"/>
  <c r="BG49" i="2"/>
  <c r="BF49" i="2"/>
  <c r="BE49" i="2"/>
  <c r="BD49" i="2"/>
  <c r="BC49" i="2"/>
  <c r="BB49" i="2"/>
  <c r="BA49" i="2"/>
  <c r="AZ49" i="2"/>
  <c r="AY49" i="2"/>
  <c r="AX49" i="2"/>
  <c r="AW49" i="2"/>
  <c r="AV49" i="2"/>
  <c r="BJ48" i="2"/>
  <c r="BI48" i="2"/>
  <c r="BH48" i="2"/>
  <c r="BG48" i="2"/>
  <c r="BF48" i="2"/>
  <c r="BE48" i="2"/>
  <c r="BD48" i="2"/>
  <c r="BC48" i="2"/>
  <c r="BB48" i="2"/>
  <c r="BA48" i="2"/>
  <c r="AZ48" i="2"/>
  <c r="AY48" i="2"/>
  <c r="AX48" i="2"/>
  <c r="AW48" i="2"/>
  <c r="AV48" i="2"/>
  <c r="BJ47" i="2"/>
  <c r="BI47" i="2"/>
  <c r="BH47" i="2"/>
  <c r="BG47" i="2"/>
  <c r="BF47" i="2"/>
  <c r="BE47" i="2"/>
  <c r="BD47" i="2"/>
  <c r="BC47" i="2"/>
  <c r="BB47" i="2"/>
  <c r="BA47" i="2"/>
  <c r="AZ47" i="2"/>
  <c r="AY47" i="2"/>
  <c r="AX47" i="2"/>
  <c r="AW47" i="2"/>
  <c r="AV47" i="2"/>
  <c r="BJ50" i="2"/>
  <c r="BI50" i="2"/>
  <c r="BH50" i="2"/>
  <c r="BG50" i="2"/>
  <c r="BF50" i="2"/>
  <c r="BE50" i="2"/>
  <c r="BD50" i="2"/>
  <c r="BC50" i="2"/>
  <c r="BB50" i="2"/>
  <c r="BA50" i="2"/>
  <c r="AZ50" i="2"/>
  <c r="AY50" i="2"/>
  <c r="AX50" i="2"/>
  <c r="AW50" i="2"/>
  <c r="AV50" i="2"/>
  <c r="BJ43" i="2"/>
  <c r="BI43" i="2"/>
  <c r="BH43" i="2"/>
  <c r="BG43" i="2"/>
  <c r="BF43" i="2"/>
  <c r="BE43" i="2"/>
  <c r="BD43" i="2"/>
  <c r="BC43" i="2"/>
  <c r="BB43" i="2"/>
  <c r="BA43" i="2"/>
  <c r="AZ43" i="2"/>
  <c r="AY43" i="2"/>
  <c r="AX43" i="2"/>
  <c r="AW43" i="2"/>
  <c r="AV43" i="2"/>
  <c r="BJ30" i="2"/>
  <c r="BI30" i="2"/>
  <c r="BH30" i="2"/>
  <c r="BG30" i="2"/>
  <c r="BF30" i="2"/>
  <c r="BE30" i="2"/>
  <c r="BD30" i="2"/>
  <c r="BC30" i="2"/>
  <c r="BB30" i="2"/>
  <c r="BA30" i="2"/>
  <c r="AZ30" i="2"/>
  <c r="AY30" i="2"/>
  <c r="AX30" i="2"/>
  <c r="AW30" i="2"/>
  <c r="AV30" i="2"/>
  <c r="BJ16" i="2"/>
  <c r="BI16" i="2"/>
  <c r="BH16" i="2"/>
  <c r="BG16" i="2"/>
  <c r="BF16" i="2"/>
  <c r="BE16" i="2"/>
  <c r="BD16" i="2"/>
  <c r="BC16" i="2"/>
  <c r="BB16" i="2"/>
  <c r="BA16" i="2"/>
  <c r="AZ16" i="2"/>
  <c r="AY16" i="2"/>
  <c r="AX16" i="2"/>
  <c r="AW16" i="2"/>
  <c r="AV16" i="2"/>
  <c r="BJ51" i="2"/>
  <c r="BI51" i="2"/>
  <c r="BH51" i="2"/>
  <c r="BG51" i="2"/>
  <c r="BF51" i="2"/>
  <c r="BE51" i="2"/>
  <c r="BD51" i="2"/>
  <c r="BC51" i="2"/>
  <c r="BB51" i="2"/>
  <c r="BA51" i="2"/>
  <c r="AZ51" i="2"/>
  <c r="AY51" i="2"/>
  <c r="AX51" i="2"/>
  <c r="AW51" i="2"/>
  <c r="AV51" i="2"/>
  <c r="BJ53" i="2"/>
  <c r="BI53" i="2"/>
  <c r="BH53" i="2"/>
  <c r="BG53" i="2"/>
  <c r="BF53" i="2"/>
  <c r="BE53" i="2"/>
  <c r="BD53" i="2"/>
  <c r="BC53" i="2"/>
  <c r="BB53" i="2"/>
  <c r="BA53" i="2"/>
  <c r="AZ53" i="2"/>
  <c r="AY53" i="2"/>
  <c r="AX53" i="2"/>
  <c r="AW53" i="2"/>
  <c r="AV53" i="2"/>
  <c r="BJ35" i="2"/>
  <c r="BI35" i="2"/>
  <c r="BH35" i="2"/>
  <c r="BG35" i="2"/>
  <c r="BF35" i="2"/>
  <c r="BE35" i="2"/>
  <c r="BD35" i="2"/>
  <c r="BC35" i="2"/>
  <c r="BB35" i="2"/>
  <c r="BA35" i="2"/>
  <c r="AZ35" i="2"/>
  <c r="AY35" i="2"/>
  <c r="AX35" i="2"/>
  <c r="AW35" i="2"/>
  <c r="AV35" i="2"/>
  <c r="BJ6" i="2"/>
  <c r="BI6" i="2"/>
  <c r="BH6" i="2"/>
  <c r="BG6" i="2"/>
  <c r="BF6" i="2"/>
  <c r="BE6" i="2"/>
  <c r="BD6" i="2"/>
  <c r="BC6" i="2"/>
  <c r="BB6" i="2"/>
  <c r="BA6" i="2"/>
  <c r="AZ6" i="2"/>
  <c r="AY6" i="2"/>
  <c r="AX6" i="2"/>
  <c r="AW6" i="2"/>
  <c r="AV6" i="2"/>
  <c r="BJ28" i="2"/>
  <c r="BI28" i="2"/>
  <c r="BH28" i="2"/>
  <c r="BG28" i="2"/>
  <c r="BF28" i="2"/>
  <c r="BE28" i="2"/>
  <c r="BD28" i="2"/>
  <c r="BC28" i="2"/>
  <c r="BB28" i="2"/>
  <c r="BA28" i="2"/>
  <c r="AZ28" i="2"/>
  <c r="AY28" i="2"/>
  <c r="AX28" i="2"/>
  <c r="AW28" i="2"/>
  <c r="AV28" i="2"/>
  <c r="BJ39" i="2"/>
  <c r="BI39" i="2"/>
  <c r="BH39" i="2"/>
  <c r="BG39" i="2"/>
  <c r="BF39" i="2"/>
  <c r="BE39" i="2"/>
  <c r="BD39" i="2"/>
  <c r="BC39" i="2"/>
  <c r="BB39" i="2"/>
  <c r="BA39" i="2"/>
  <c r="AZ39" i="2"/>
  <c r="AY39" i="2"/>
  <c r="AX39" i="2"/>
  <c r="AW39" i="2"/>
  <c r="AV39" i="2"/>
  <c r="BJ22" i="2"/>
  <c r="BI22" i="2"/>
  <c r="BH22" i="2"/>
  <c r="BG22" i="2"/>
  <c r="BF22" i="2"/>
  <c r="BE22" i="2"/>
  <c r="BD22" i="2"/>
  <c r="BC22" i="2"/>
  <c r="BB22" i="2"/>
  <c r="BA22" i="2"/>
  <c r="AZ22" i="2"/>
  <c r="AY22" i="2"/>
  <c r="AX22" i="2"/>
  <c r="AW22" i="2"/>
  <c r="AV22" i="2"/>
  <c r="BJ7" i="2"/>
  <c r="BI7" i="2"/>
  <c r="BH7" i="2"/>
  <c r="BG7" i="2"/>
  <c r="BF7" i="2"/>
  <c r="BE7" i="2"/>
  <c r="BD7" i="2"/>
  <c r="BC7" i="2"/>
  <c r="BB7" i="2"/>
  <c r="BA7" i="2"/>
  <c r="AZ7" i="2"/>
  <c r="AY7" i="2"/>
  <c r="AX7" i="2"/>
  <c r="AW7" i="2"/>
  <c r="AV7" i="2"/>
  <c r="BJ17" i="2"/>
  <c r="BI17" i="2"/>
  <c r="BH17" i="2"/>
  <c r="BG17" i="2"/>
  <c r="BF17" i="2"/>
  <c r="BE17" i="2"/>
  <c r="BD17" i="2"/>
  <c r="BC17" i="2"/>
  <c r="BB17" i="2"/>
  <c r="BA17" i="2"/>
  <c r="AZ17" i="2"/>
  <c r="AY17" i="2"/>
  <c r="AX17" i="2"/>
  <c r="AW17" i="2"/>
  <c r="AV17" i="2"/>
  <c r="BJ8" i="2"/>
  <c r="BI8" i="2"/>
  <c r="BH8" i="2"/>
  <c r="BG8" i="2"/>
  <c r="BF8" i="2"/>
  <c r="BE8" i="2"/>
  <c r="BD8" i="2"/>
  <c r="BC8" i="2"/>
  <c r="BB8" i="2"/>
  <c r="BA8" i="2"/>
  <c r="AZ8" i="2"/>
  <c r="AY8" i="2"/>
  <c r="AX8" i="2"/>
  <c r="AW8" i="2"/>
  <c r="AV8" i="2"/>
  <c r="BJ4" i="2"/>
  <c r="BI4" i="2"/>
  <c r="BH4" i="2"/>
  <c r="BG4" i="2"/>
  <c r="BF4" i="2"/>
  <c r="BE4" i="2"/>
  <c r="BD4" i="2"/>
  <c r="BC4" i="2"/>
  <c r="BB4" i="2"/>
  <c r="BA4" i="2"/>
  <c r="AZ4" i="2"/>
  <c r="AY4" i="2"/>
  <c r="AX4" i="2"/>
  <c r="AW4" i="2"/>
  <c r="AV4" i="2"/>
  <c r="BJ10" i="2"/>
  <c r="BI10" i="2"/>
  <c r="BH10" i="2"/>
  <c r="BG10" i="2"/>
  <c r="BF10" i="2"/>
  <c r="BE10" i="2"/>
  <c r="BD10" i="2"/>
  <c r="BC10" i="2"/>
  <c r="BB10" i="2"/>
  <c r="BA10" i="2"/>
  <c r="AZ10" i="2"/>
  <c r="AY10" i="2"/>
  <c r="AX10" i="2"/>
  <c r="AW10" i="2"/>
  <c r="AV10" i="2"/>
  <c r="BJ13" i="2"/>
  <c r="BI13" i="2"/>
  <c r="BH13" i="2"/>
  <c r="BG13" i="2"/>
  <c r="BF13" i="2"/>
  <c r="BE13" i="2"/>
  <c r="BD13" i="2"/>
  <c r="BC13" i="2"/>
  <c r="BB13" i="2"/>
  <c r="BA13" i="2"/>
  <c r="AZ13" i="2"/>
  <c r="AY13" i="2"/>
  <c r="AX13" i="2"/>
  <c r="AW13" i="2"/>
  <c r="AV13" i="2"/>
  <c r="AS12" i="2"/>
  <c r="AR12" i="2"/>
  <c r="AQ12" i="2"/>
  <c r="AP12" i="2"/>
  <c r="AO12" i="2"/>
  <c r="AN12" i="2"/>
  <c r="AM12" i="2"/>
  <c r="AL12" i="2"/>
  <c r="AK12" i="2"/>
  <c r="AJ12" i="2"/>
  <c r="AI12" i="2"/>
  <c r="AH12" i="2"/>
  <c r="AG12" i="2"/>
  <c r="AF12" i="2"/>
  <c r="AE12" i="2"/>
  <c r="AS5" i="2"/>
  <c r="AT5" i="2" s="1"/>
  <c r="AR5" i="2"/>
  <c r="AQ5" i="2"/>
  <c r="AP5" i="2"/>
  <c r="AO5" i="2"/>
  <c r="AN5" i="2"/>
  <c r="AM5" i="2"/>
  <c r="AL5" i="2"/>
  <c r="AK5" i="2"/>
  <c r="AJ5" i="2"/>
  <c r="AI5" i="2"/>
  <c r="AH5" i="2"/>
  <c r="AG5" i="2"/>
  <c r="AF5" i="2"/>
  <c r="AE5" i="2"/>
  <c r="AS18" i="2"/>
  <c r="AR18" i="2"/>
  <c r="AQ18" i="2"/>
  <c r="AP18" i="2"/>
  <c r="AO18" i="2"/>
  <c r="AN18" i="2"/>
  <c r="AM18" i="2"/>
  <c r="AL18" i="2"/>
  <c r="AK18" i="2"/>
  <c r="AJ18" i="2"/>
  <c r="AI18" i="2"/>
  <c r="AH18" i="2"/>
  <c r="AG18" i="2"/>
  <c r="AF18" i="2"/>
  <c r="AE18" i="2"/>
  <c r="AS24" i="2"/>
  <c r="AR24" i="2"/>
  <c r="AQ24" i="2"/>
  <c r="AP24" i="2"/>
  <c r="AO24" i="2"/>
  <c r="AN24" i="2"/>
  <c r="AM24" i="2"/>
  <c r="AL24" i="2"/>
  <c r="AK24" i="2"/>
  <c r="AJ24" i="2"/>
  <c r="AI24" i="2"/>
  <c r="AH24" i="2"/>
  <c r="AG24" i="2"/>
  <c r="AF24" i="2"/>
  <c r="AE24" i="2"/>
  <c r="AS44" i="2"/>
  <c r="AR44" i="2"/>
  <c r="AQ44" i="2"/>
  <c r="AP44" i="2"/>
  <c r="AO44" i="2"/>
  <c r="AN44" i="2"/>
  <c r="AM44" i="2"/>
  <c r="AL44" i="2"/>
  <c r="AK44" i="2"/>
  <c r="AJ44" i="2"/>
  <c r="AI44" i="2"/>
  <c r="AH44" i="2"/>
  <c r="AG44" i="2"/>
  <c r="AF44" i="2"/>
  <c r="AE44" i="2"/>
  <c r="AS27" i="2"/>
  <c r="AR27" i="2"/>
  <c r="AQ27" i="2"/>
  <c r="AP27" i="2"/>
  <c r="AO27" i="2"/>
  <c r="AN27" i="2"/>
  <c r="AM27" i="2"/>
  <c r="AL27" i="2"/>
  <c r="AK27" i="2"/>
  <c r="AJ27" i="2"/>
  <c r="AI27" i="2"/>
  <c r="AH27" i="2"/>
  <c r="AG27" i="2"/>
  <c r="AF27" i="2"/>
  <c r="AE27" i="2"/>
  <c r="AS37" i="2"/>
  <c r="AR37" i="2"/>
  <c r="AQ37" i="2"/>
  <c r="AP37" i="2"/>
  <c r="AO37" i="2"/>
  <c r="AN37" i="2"/>
  <c r="AM37" i="2"/>
  <c r="AL37" i="2"/>
  <c r="AK37" i="2"/>
  <c r="AJ37" i="2"/>
  <c r="AI37" i="2"/>
  <c r="AH37" i="2"/>
  <c r="AG37" i="2"/>
  <c r="AF37" i="2"/>
  <c r="AE37" i="2"/>
  <c r="AS9" i="2"/>
  <c r="AR9" i="2"/>
  <c r="AQ9" i="2"/>
  <c r="AP9" i="2"/>
  <c r="AO9" i="2"/>
  <c r="AN9" i="2"/>
  <c r="AM9" i="2"/>
  <c r="AL9" i="2"/>
  <c r="AK9" i="2"/>
  <c r="AJ9" i="2"/>
  <c r="AI9" i="2"/>
  <c r="AH9" i="2"/>
  <c r="AG9" i="2"/>
  <c r="AF9" i="2"/>
  <c r="AE9" i="2"/>
  <c r="AS45" i="2"/>
  <c r="AR45" i="2"/>
  <c r="AQ45" i="2"/>
  <c r="AP45" i="2"/>
  <c r="AO45" i="2"/>
  <c r="AN45" i="2"/>
  <c r="AM45" i="2"/>
  <c r="AL45" i="2"/>
  <c r="AK45" i="2"/>
  <c r="AJ45" i="2"/>
  <c r="AI45" i="2"/>
  <c r="AH45" i="2"/>
  <c r="AG45" i="2"/>
  <c r="AF45" i="2"/>
  <c r="AE45" i="2"/>
  <c r="AS38" i="2"/>
  <c r="AR38" i="2"/>
  <c r="AQ38" i="2"/>
  <c r="AP38" i="2"/>
  <c r="AO38" i="2"/>
  <c r="AN38" i="2"/>
  <c r="AM38" i="2"/>
  <c r="AL38" i="2"/>
  <c r="AK38" i="2"/>
  <c r="AJ38" i="2"/>
  <c r="AI38" i="2"/>
  <c r="AH38" i="2"/>
  <c r="AG38" i="2"/>
  <c r="AF38" i="2"/>
  <c r="AE38" i="2"/>
  <c r="AS46" i="2"/>
  <c r="AR46" i="2"/>
  <c r="AQ46" i="2"/>
  <c r="AP46" i="2"/>
  <c r="AO46" i="2"/>
  <c r="AN46" i="2"/>
  <c r="AM46" i="2"/>
  <c r="AL46" i="2"/>
  <c r="AK46" i="2"/>
  <c r="AJ46" i="2"/>
  <c r="AI46" i="2"/>
  <c r="AH46" i="2"/>
  <c r="AG46" i="2"/>
  <c r="AF46" i="2"/>
  <c r="AE46" i="2"/>
  <c r="AS40" i="2"/>
  <c r="AR40" i="2"/>
  <c r="AQ40" i="2"/>
  <c r="AP40" i="2"/>
  <c r="AO40" i="2"/>
  <c r="AN40" i="2"/>
  <c r="AM40" i="2"/>
  <c r="AL40" i="2"/>
  <c r="AK40" i="2"/>
  <c r="AJ40" i="2"/>
  <c r="AI40" i="2"/>
  <c r="AH40" i="2"/>
  <c r="AG40" i="2"/>
  <c r="AF40" i="2"/>
  <c r="AE40" i="2"/>
  <c r="AS31" i="2"/>
  <c r="AR31" i="2"/>
  <c r="AQ31" i="2"/>
  <c r="AP31" i="2"/>
  <c r="AO31" i="2"/>
  <c r="AN31" i="2"/>
  <c r="AM31" i="2"/>
  <c r="AL31" i="2"/>
  <c r="AK31" i="2"/>
  <c r="AJ31" i="2"/>
  <c r="AI31" i="2"/>
  <c r="AH31" i="2"/>
  <c r="AG31" i="2"/>
  <c r="AF31" i="2"/>
  <c r="AE31" i="2"/>
  <c r="AS21" i="2"/>
  <c r="AR21" i="2"/>
  <c r="AQ21" i="2"/>
  <c r="AP21" i="2"/>
  <c r="AO21" i="2"/>
  <c r="AN21" i="2"/>
  <c r="AM21" i="2"/>
  <c r="AL21" i="2"/>
  <c r="AK21" i="2"/>
  <c r="AJ21" i="2"/>
  <c r="AI21" i="2"/>
  <c r="AH21" i="2"/>
  <c r="AG21" i="2"/>
  <c r="AF21" i="2"/>
  <c r="AE21" i="2"/>
  <c r="AS33" i="2"/>
  <c r="AR33" i="2"/>
  <c r="AQ33" i="2"/>
  <c r="AP33" i="2"/>
  <c r="AO33" i="2"/>
  <c r="AN33" i="2"/>
  <c r="AM33" i="2"/>
  <c r="AL33" i="2"/>
  <c r="AK33" i="2"/>
  <c r="AJ33" i="2"/>
  <c r="AI33" i="2"/>
  <c r="AH33" i="2"/>
  <c r="AG33" i="2"/>
  <c r="AF33" i="2"/>
  <c r="AE33" i="2"/>
  <c r="AS26" i="2"/>
  <c r="AR26" i="2"/>
  <c r="AQ26" i="2"/>
  <c r="AP26" i="2"/>
  <c r="AO26" i="2"/>
  <c r="AN26" i="2"/>
  <c r="AM26" i="2"/>
  <c r="AL26" i="2"/>
  <c r="AK26" i="2"/>
  <c r="AJ26" i="2"/>
  <c r="AI26" i="2"/>
  <c r="AH26" i="2"/>
  <c r="AG26" i="2"/>
  <c r="AF26" i="2"/>
  <c r="AE26" i="2"/>
  <c r="AS32" i="2"/>
  <c r="AR32" i="2"/>
  <c r="AQ32" i="2"/>
  <c r="AP32" i="2"/>
  <c r="AO32" i="2"/>
  <c r="AN32" i="2"/>
  <c r="AM32" i="2"/>
  <c r="AL32" i="2"/>
  <c r="AK32" i="2"/>
  <c r="AJ32" i="2"/>
  <c r="AI32" i="2"/>
  <c r="AH32" i="2"/>
  <c r="AG32" i="2"/>
  <c r="AF32" i="2"/>
  <c r="AE32" i="2"/>
  <c r="AS42" i="2"/>
  <c r="AR42" i="2"/>
  <c r="AQ42" i="2"/>
  <c r="AP42" i="2"/>
  <c r="AO42" i="2"/>
  <c r="AN42" i="2"/>
  <c r="AM42" i="2"/>
  <c r="AL42" i="2"/>
  <c r="AK42" i="2"/>
  <c r="AJ42" i="2"/>
  <c r="AI42" i="2"/>
  <c r="AH42" i="2"/>
  <c r="AG42" i="2"/>
  <c r="AF42" i="2"/>
  <c r="AE42" i="2"/>
  <c r="AS34" i="2"/>
  <c r="AR34" i="2"/>
  <c r="AQ34" i="2"/>
  <c r="AP34" i="2"/>
  <c r="AO34" i="2"/>
  <c r="AN34" i="2"/>
  <c r="AM34" i="2"/>
  <c r="AL34" i="2"/>
  <c r="AK34" i="2"/>
  <c r="AJ34" i="2"/>
  <c r="AI34" i="2"/>
  <c r="AH34" i="2"/>
  <c r="AG34" i="2"/>
  <c r="AF34" i="2"/>
  <c r="AE34" i="2"/>
  <c r="AS23" i="2"/>
  <c r="AR23" i="2"/>
  <c r="AQ23" i="2"/>
  <c r="AP23" i="2"/>
  <c r="AO23" i="2"/>
  <c r="AN23" i="2"/>
  <c r="AM23" i="2"/>
  <c r="AL23" i="2"/>
  <c r="AK23" i="2"/>
  <c r="AJ23" i="2"/>
  <c r="AI23" i="2"/>
  <c r="AH23" i="2"/>
  <c r="AG23" i="2"/>
  <c r="AF23" i="2"/>
  <c r="AE23" i="2"/>
  <c r="AS20" i="2"/>
  <c r="AR20" i="2"/>
  <c r="AQ20" i="2"/>
  <c r="AP20" i="2"/>
  <c r="AO20" i="2"/>
  <c r="AN20" i="2"/>
  <c r="AM20" i="2"/>
  <c r="AL20" i="2"/>
  <c r="AK20" i="2"/>
  <c r="AJ20" i="2"/>
  <c r="AI20" i="2"/>
  <c r="AH20" i="2"/>
  <c r="AG20" i="2"/>
  <c r="AF20" i="2"/>
  <c r="AE20" i="2"/>
  <c r="AS25" i="2"/>
  <c r="AR25" i="2"/>
  <c r="AQ25" i="2"/>
  <c r="AP25" i="2"/>
  <c r="AO25" i="2"/>
  <c r="AN25" i="2"/>
  <c r="AM25" i="2"/>
  <c r="AL25" i="2"/>
  <c r="AK25" i="2"/>
  <c r="AJ25" i="2"/>
  <c r="AI25" i="2"/>
  <c r="AH25" i="2"/>
  <c r="AG25" i="2"/>
  <c r="AF25" i="2"/>
  <c r="AE25" i="2"/>
  <c r="AS19" i="2"/>
  <c r="AR19" i="2"/>
  <c r="AQ19" i="2"/>
  <c r="AP19" i="2"/>
  <c r="AO19" i="2"/>
  <c r="AN19" i="2"/>
  <c r="AM19" i="2"/>
  <c r="AL19" i="2"/>
  <c r="AK19" i="2"/>
  <c r="AJ19" i="2"/>
  <c r="AI19" i="2"/>
  <c r="AH19" i="2"/>
  <c r="AG19" i="2"/>
  <c r="AF19" i="2"/>
  <c r="AE19" i="2"/>
  <c r="AS14" i="2"/>
  <c r="AR14" i="2"/>
  <c r="AQ14" i="2"/>
  <c r="AP14" i="2"/>
  <c r="AO14" i="2"/>
  <c r="AN14" i="2"/>
  <c r="AM14" i="2"/>
  <c r="AL14" i="2"/>
  <c r="AK14" i="2"/>
  <c r="AJ14" i="2"/>
  <c r="AI14" i="2"/>
  <c r="AH14" i="2"/>
  <c r="AG14" i="2"/>
  <c r="AF14" i="2"/>
  <c r="AE14" i="2"/>
  <c r="AS36" i="2"/>
  <c r="AR36" i="2"/>
  <c r="AQ36" i="2"/>
  <c r="AP36" i="2"/>
  <c r="AO36" i="2"/>
  <c r="AN36" i="2"/>
  <c r="AM36" i="2"/>
  <c r="AL36" i="2"/>
  <c r="AK36" i="2"/>
  <c r="AJ36" i="2"/>
  <c r="AI36" i="2"/>
  <c r="AH36" i="2"/>
  <c r="AG36" i="2"/>
  <c r="AF36" i="2"/>
  <c r="AE36" i="2"/>
  <c r="AS11" i="2"/>
  <c r="AR11" i="2"/>
  <c r="AQ11" i="2"/>
  <c r="AP11" i="2"/>
  <c r="AO11" i="2"/>
  <c r="AN11" i="2"/>
  <c r="AM11" i="2"/>
  <c r="AL11" i="2"/>
  <c r="AK11" i="2"/>
  <c r="AJ11" i="2"/>
  <c r="AI11" i="2"/>
  <c r="AH11" i="2"/>
  <c r="AG11" i="2"/>
  <c r="AF11" i="2"/>
  <c r="AE11" i="2"/>
  <c r="AS15" i="2"/>
  <c r="AR15" i="2"/>
  <c r="AQ15" i="2"/>
  <c r="AP15" i="2"/>
  <c r="AO15" i="2"/>
  <c r="AN15" i="2"/>
  <c r="AM15" i="2"/>
  <c r="AL15" i="2"/>
  <c r="AK15" i="2"/>
  <c r="AJ15" i="2"/>
  <c r="AI15" i="2"/>
  <c r="AH15" i="2"/>
  <c r="AG15" i="2"/>
  <c r="AF15" i="2"/>
  <c r="AE15" i="2"/>
  <c r="AS41" i="2"/>
  <c r="AR41" i="2"/>
  <c r="AQ41" i="2"/>
  <c r="AP41" i="2"/>
  <c r="AO41" i="2"/>
  <c r="AN41" i="2"/>
  <c r="AM41" i="2"/>
  <c r="AL41" i="2"/>
  <c r="AK41" i="2"/>
  <c r="AJ41" i="2"/>
  <c r="AI41" i="2"/>
  <c r="AH41" i="2"/>
  <c r="AG41" i="2"/>
  <c r="AF41" i="2"/>
  <c r="AE41" i="2"/>
  <c r="AS29" i="2"/>
  <c r="AR29" i="2"/>
  <c r="AQ29" i="2"/>
  <c r="AP29" i="2"/>
  <c r="AO29" i="2"/>
  <c r="AN29" i="2"/>
  <c r="AM29" i="2"/>
  <c r="AL29" i="2"/>
  <c r="AK29" i="2"/>
  <c r="AJ29" i="2"/>
  <c r="AI29" i="2"/>
  <c r="AH29" i="2"/>
  <c r="AG29" i="2"/>
  <c r="AF29" i="2"/>
  <c r="AE29" i="2"/>
  <c r="AS52" i="2"/>
  <c r="AR52" i="2"/>
  <c r="AQ52" i="2"/>
  <c r="AP52" i="2"/>
  <c r="AO52" i="2"/>
  <c r="AN52" i="2"/>
  <c r="AM52" i="2"/>
  <c r="AL52" i="2"/>
  <c r="AK52" i="2"/>
  <c r="AJ52" i="2"/>
  <c r="AI52" i="2"/>
  <c r="AH52" i="2"/>
  <c r="AG52" i="2"/>
  <c r="AF52" i="2"/>
  <c r="AE52" i="2"/>
  <c r="AS49" i="2"/>
  <c r="AR49" i="2"/>
  <c r="AQ49" i="2"/>
  <c r="AP49" i="2"/>
  <c r="AO49" i="2"/>
  <c r="AN49" i="2"/>
  <c r="AM49" i="2"/>
  <c r="AL49" i="2"/>
  <c r="AK49" i="2"/>
  <c r="AJ49" i="2"/>
  <c r="AI49" i="2"/>
  <c r="AH49" i="2"/>
  <c r="AG49" i="2"/>
  <c r="AF49" i="2"/>
  <c r="AE49" i="2"/>
  <c r="AS48" i="2"/>
  <c r="AR48" i="2"/>
  <c r="AQ48" i="2"/>
  <c r="AP48" i="2"/>
  <c r="AO48" i="2"/>
  <c r="AN48" i="2"/>
  <c r="AM48" i="2"/>
  <c r="AL48" i="2"/>
  <c r="AK48" i="2"/>
  <c r="AJ48" i="2"/>
  <c r="AI48" i="2"/>
  <c r="AH48" i="2"/>
  <c r="AG48" i="2"/>
  <c r="AF48" i="2"/>
  <c r="AE48" i="2"/>
  <c r="AS47" i="2"/>
  <c r="AR47" i="2"/>
  <c r="AQ47" i="2"/>
  <c r="AP47" i="2"/>
  <c r="AO47" i="2"/>
  <c r="AN47" i="2"/>
  <c r="AM47" i="2"/>
  <c r="AL47" i="2"/>
  <c r="AK47" i="2"/>
  <c r="AJ47" i="2"/>
  <c r="AI47" i="2"/>
  <c r="AH47" i="2"/>
  <c r="AG47" i="2"/>
  <c r="AF47" i="2"/>
  <c r="AE47" i="2"/>
  <c r="AS50" i="2"/>
  <c r="AR50" i="2"/>
  <c r="AQ50" i="2"/>
  <c r="AP50" i="2"/>
  <c r="AO50" i="2"/>
  <c r="AN50" i="2"/>
  <c r="AM50" i="2"/>
  <c r="AL50" i="2"/>
  <c r="AK50" i="2"/>
  <c r="AJ50" i="2"/>
  <c r="AI50" i="2"/>
  <c r="AH50" i="2"/>
  <c r="AG50" i="2"/>
  <c r="AF50" i="2"/>
  <c r="AE50" i="2"/>
  <c r="AS43" i="2"/>
  <c r="AR43" i="2"/>
  <c r="AQ43" i="2"/>
  <c r="AP43" i="2"/>
  <c r="AO43" i="2"/>
  <c r="AN43" i="2"/>
  <c r="AM43" i="2"/>
  <c r="AL43" i="2"/>
  <c r="AK43" i="2"/>
  <c r="AJ43" i="2"/>
  <c r="AI43" i="2"/>
  <c r="AH43" i="2"/>
  <c r="AG43" i="2"/>
  <c r="AF43" i="2"/>
  <c r="AE43" i="2"/>
  <c r="AS30" i="2"/>
  <c r="AR30" i="2"/>
  <c r="AQ30" i="2"/>
  <c r="AP30" i="2"/>
  <c r="AO30" i="2"/>
  <c r="AN30" i="2"/>
  <c r="AM30" i="2"/>
  <c r="AL30" i="2"/>
  <c r="AK30" i="2"/>
  <c r="AJ30" i="2"/>
  <c r="AI30" i="2"/>
  <c r="AH30" i="2"/>
  <c r="AG30" i="2"/>
  <c r="AF30" i="2"/>
  <c r="AE30" i="2"/>
  <c r="AS16" i="2"/>
  <c r="AR16" i="2"/>
  <c r="AQ16" i="2"/>
  <c r="AP16" i="2"/>
  <c r="AO16" i="2"/>
  <c r="AN16" i="2"/>
  <c r="AM16" i="2"/>
  <c r="AL16" i="2"/>
  <c r="AK16" i="2"/>
  <c r="AJ16" i="2"/>
  <c r="AI16" i="2"/>
  <c r="AH16" i="2"/>
  <c r="AG16" i="2"/>
  <c r="AF16" i="2"/>
  <c r="AE16" i="2"/>
  <c r="AS51" i="2"/>
  <c r="AR51" i="2"/>
  <c r="AQ51" i="2"/>
  <c r="AP51" i="2"/>
  <c r="AO51" i="2"/>
  <c r="AN51" i="2"/>
  <c r="AM51" i="2"/>
  <c r="AL51" i="2"/>
  <c r="AK51" i="2"/>
  <c r="AJ51" i="2"/>
  <c r="AI51" i="2"/>
  <c r="AH51" i="2"/>
  <c r="AG51" i="2"/>
  <c r="AF51" i="2"/>
  <c r="AE51" i="2"/>
  <c r="AS53" i="2"/>
  <c r="AR53" i="2"/>
  <c r="AQ53" i="2"/>
  <c r="AP53" i="2"/>
  <c r="AO53" i="2"/>
  <c r="AN53" i="2"/>
  <c r="AM53" i="2"/>
  <c r="AL53" i="2"/>
  <c r="AK53" i="2"/>
  <c r="AJ53" i="2"/>
  <c r="AI53" i="2"/>
  <c r="AH53" i="2"/>
  <c r="AG53" i="2"/>
  <c r="AF53" i="2"/>
  <c r="AE53" i="2"/>
  <c r="AS35" i="2"/>
  <c r="AR35" i="2"/>
  <c r="AQ35" i="2"/>
  <c r="AP35" i="2"/>
  <c r="AO35" i="2"/>
  <c r="AN35" i="2"/>
  <c r="AM35" i="2"/>
  <c r="AL35" i="2"/>
  <c r="AK35" i="2"/>
  <c r="AJ35" i="2"/>
  <c r="AI35" i="2"/>
  <c r="AH35" i="2"/>
  <c r="AG35" i="2"/>
  <c r="AF35" i="2"/>
  <c r="AE35" i="2"/>
  <c r="AS6" i="2"/>
  <c r="AR6" i="2"/>
  <c r="AQ6" i="2"/>
  <c r="AP6" i="2"/>
  <c r="AO6" i="2"/>
  <c r="AN6" i="2"/>
  <c r="AM6" i="2"/>
  <c r="AL6" i="2"/>
  <c r="AK6" i="2"/>
  <c r="AJ6" i="2"/>
  <c r="AI6" i="2"/>
  <c r="AH6" i="2"/>
  <c r="AG6" i="2"/>
  <c r="AF6" i="2"/>
  <c r="AE6" i="2"/>
  <c r="AS28" i="2"/>
  <c r="AR28" i="2"/>
  <c r="AQ28" i="2"/>
  <c r="AP28" i="2"/>
  <c r="AO28" i="2"/>
  <c r="AN28" i="2"/>
  <c r="AM28" i="2"/>
  <c r="AL28" i="2"/>
  <c r="AK28" i="2"/>
  <c r="AJ28" i="2"/>
  <c r="AI28" i="2"/>
  <c r="AH28" i="2"/>
  <c r="AG28" i="2"/>
  <c r="AF28" i="2"/>
  <c r="AE28" i="2"/>
  <c r="AS39" i="2"/>
  <c r="AR39" i="2"/>
  <c r="AQ39" i="2"/>
  <c r="AP39" i="2"/>
  <c r="AO39" i="2"/>
  <c r="AN39" i="2"/>
  <c r="AM39" i="2"/>
  <c r="AL39" i="2"/>
  <c r="AK39" i="2"/>
  <c r="AJ39" i="2"/>
  <c r="AI39" i="2"/>
  <c r="AH39" i="2"/>
  <c r="AG39" i="2"/>
  <c r="AF39" i="2"/>
  <c r="AE39" i="2"/>
  <c r="AS22" i="2"/>
  <c r="AR22" i="2"/>
  <c r="AQ22" i="2"/>
  <c r="AP22" i="2"/>
  <c r="AO22" i="2"/>
  <c r="AN22" i="2"/>
  <c r="AM22" i="2"/>
  <c r="AL22" i="2"/>
  <c r="AK22" i="2"/>
  <c r="AJ22" i="2"/>
  <c r="AI22" i="2"/>
  <c r="AH22" i="2"/>
  <c r="AG22" i="2"/>
  <c r="AF22" i="2"/>
  <c r="AE22" i="2"/>
  <c r="AS7" i="2"/>
  <c r="AR7" i="2"/>
  <c r="AQ7" i="2"/>
  <c r="AP7" i="2"/>
  <c r="AO7" i="2"/>
  <c r="AN7" i="2"/>
  <c r="AM7" i="2"/>
  <c r="AL7" i="2"/>
  <c r="AK7" i="2"/>
  <c r="AJ7" i="2"/>
  <c r="AI7" i="2"/>
  <c r="AH7" i="2"/>
  <c r="AG7" i="2"/>
  <c r="AF7" i="2"/>
  <c r="AE7" i="2"/>
  <c r="AS17" i="2"/>
  <c r="AR17" i="2"/>
  <c r="AQ17" i="2"/>
  <c r="AP17" i="2"/>
  <c r="AO17" i="2"/>
  <c r="AN17" i="2"/>
  <c r="AM17" i="2"/>
  <c r="AL17" i="2"/>
  <c r="AK17" i="2"/>
  <c r="AJ17" i="2"/>
  <c r="AI17" i="2"/>
  <c r="AH17" i="2"/>
  <c r="AG17" i="2"/>
  <c r="AF17" i="2"/>
  <c r="AE17" i="2"/>
  <c r="AS8" i="2"/>
  <c r="AR8" i="2"/>
  <c r="AQ8" i="2"/>
  <c r="AP8" i="2"/>
  <c r="AO8" i="2"/>
  <c r="AN8" i="2"/>
  <c r="AM8" i="2"/>
  <c r="AL8" i="2"/>
  <c r="AK8" i="2"/>
  <c r="AJ8" i="2"/>
  <c r="AI8" i="2"/>
  <c r="AH8" i="2"/>
  <c r="AG8" i="2"/>
  <c r="AF8" i="2"/>
  <c r="AE8" i="2"/>
  <c r="AS4" i="2"/>
  <c r="AR4" i="2"/>
  <c r="AQ4" i="2"/>
  <c r="AP4" i="2"/>
  <c r="AO4" i="2"/>
  <c r="AN4" i="2"/>
  <c r="AM4" i="2"/>
  <c r="AL4" i="2"/>
  <c r="AK4" i="2"/>
  <c r="AJ4" i="2"/>
  <c r="AI4" i="2"/>
  <c r="AH4" i="2"/>
  <c r="AG4" i="2"/>
  <c r="AF4" i="2"/>
  <c r="AE4" i="2"/>
  <c r="AS10" i="2"/>
  <c r="AR10" i="2"/>
  <c r="AQ10" i="2"/>
  <c r="AP10" i="2"/>
  <c r="AO10" i="2"/>
  <c r="AN10" i="2"/>
  <c r="AM10" i="2"/>
  <c r="AL10" i="2"/>
  <c r="AK10" i="2"/>
  <c r="AJ10" i="2"/>
  <c r="AI10" i="2"/>
  <c r="AH10" i="2"/>
  <c r="AG10" i="2"/>
  <c r="AF10" i="2"/>
  <c r="AE10" i="2"/>
  <c r="AS13" i="2"/>
  <c r="AR13" i="2"/>
  <c r="AQ13" i="2"/>
  <c r="AP13" i="2"/>
  <c r="AO13" i="2"/>
  <c r="AN13" i="2"/>
  <c r="AM13" i="2"/>
  <c r="AL13" i="2"/>
  <c r="AK13" i="2"/>
  <c r="AJ13" i="2"/>
  <c r="AI13" i="2"/>
  <c r="AH13" i="2"/>
  <c r="AG13" i="2"/>
  <c r="AF13" i="2"/>
  <c r="AE13" i="2"/>
  <c r="CC12" i="2"/>
  <c r="CB12" i="2"/>
  <c r="CC5" i="2"/>
  <c r="CB5" i="2"/>
  <c r="CC18" i="2"/>
  <c r="CB18" i="2"/>
  <c r="CC24" i="2"/>
  <c r="CB24" i="2"/>
  <c r="CC44" i="2"/>
  <c r="CB44" i="2"/>
  <c r="CC27" i="2"/>
  <c r="CB27" i="2"/>
  <c r="CC37" i="2"/>
  <c r="CB37" i="2"/>
  <c r="CC9" i="2"/>
  <c r="CB9" i="2"/>
  <c r="CC45" i="2"/>
  <c r="CB45" i="2"/>
  <c r="CC38" i="2"/>
  <c r="CB38" i="2"/>
  <c r="CC46" i="2"/>
  <c r="CB46" i="2"/>
  <c r="CC40" i="2"/>
  <c r="CB40" i="2"/>
  <c r="CC31" i="2"/>
  <c r="CB31" i="2"/>
  <c r="CC21" i="2"/>
  <c r="CB21" i="2"/>
  <c r="CC33" i="2"/>
  <c r="CB33" i="2"/>
  <c r="CC26" i="2"/>
  <c r="CB26" i="2"/>
  <c r="CC32" i="2"/>
  <c r="CB32" i="2"/>
  <c r="CC42" i="2"/>
  <c r="CB42" i="2"/>
  <c r="CC34" i="2"/>
  <c r="CB34" i="2"/>
  <c r="CC23" i="2"/>
  <c r="CB23" i="2"/>
  <c r="CC20" i="2"/>
  <c r="CB20" i="2"/>
  <c r="CC25" i="2"/>
  <c r="CB25" i="2"/>
  <c r="CC19" i="2"/>
  <c r="CB19" i="2"/>
  <c r="CC14" i="2"/>
  <c r="CB14" i="2"/>
  <c r="CC36" i="2"/>
  <c r="CB36" i="2"/>
  <c r="CC11" i="2"/>
  <c r="CB11" i="2"/>
  <c r="CC15" i="2"/>
  <c r="CB15" i="2"/>
  <c r="CC41" i="2"/>
  <c r="CB41" i="2"/>
  <c r="CC29" i="2"/>
  <c r="CB29" i="2"/>
  <c r="CC52" i="2"/>
  <c r="CC49" i="2"/>
  <c r="CB49" i="2"/>
  <c r="CC47" i="2"/>
  <c r="CC50" i="2"/>
  <c r="CC43" i="2"/>
  <c r="CB43" i="2"/>
  <c r="CB51" i="2"/>
  <c r="CC35" i="2"/>
  <c r="CC6" i="2"/>
  <c r="CB13" i="2"/>
  <c r="BL12" i="2"/>
  <c r="BK12" i="2"/>
  <c r="BL5" i="2"/>
  <c r="BK5" i="2"/>
  <c r="BL18" i="2"/>
  <c r="BK18" i="2"/>
  <c r="BL24" i="2"/>
  <c r="BK24" i="2"/>
  <c r="BL44" i="2"/>
  <c r="BK44" i="2"/>
  <c r="BL27" i="2"/>
  <c r="BK27" i="2"/>
  <c r="BL37" i="2"/>
  <c r="BK37" i="2"/>
  <c r="BL9" i="2"/>
  <c r="BK9" i="2"/>
  <c r="BL45" i="2"/>
  <c r="BK45" i="2"/>
  <c r="BL38" i="2"/>
  <c r="BK38" i="2"/>
  <c r="BL46" i="2"/>
  <c r="BK46" i="2"/>
  <c r="BL40" i="2"/>
  <c r="BK40" i="2"/>
  <c r="BL31" i="2"/>
  <c r="BK31" i="2"/>
  <c r="BL21" i="2"/>
  <c r="BK21" i="2"/>
  <c r="BL33" i="2"/>
  <c r="BK33" i="2"/>
  <c r="BL26" i="2"/>
  <c r="BK26" i="2"/>
  <c r="BL32" i="2"/>
  <c r="BK32" i="2"/>
  <c r="BL42" i="2"/>
  <c r="BK42" i="2"/>
  <c r="BL34" i="2"/>
  <c r="BK34" i="2"/>
  <c r="BL20" i="2"/>
  <c r="BK20" i="2"/>
  <c r="BK25" i="2"/>
  <c r="BL19" i="2"/>
  <c r="BK19" i="2"/>
  <c r="BK36" i="2"/>
  <c r="BK15" i="2"/>
  <c r="BL52" i="2"/>
  <c r="BL49" i="2"/>
  <c r="BK43" i="2"/>
  <c r="BK30" i="2"/>
  <c r="BL53" i="2"/>
  <c r="AT24" i="2" l="1"/>
  <c r="AU9" i="2"/>
  <c r="AT38" i="2"/>
  <c r="AT46" i="2"/>
  <c r="AT45" i="2"/>
  <c r="AU24" i="2"/>
  <c r="AU42" i="2"/>
  <c r="AU14" i="2"/>
  <c r="AU26" i="2"/>
  <c r="BL8" i="2"/>
  <c r="BK39" i="2"/>
  <c r="AU48" i="2"/>
  <c r="AT49" i="2"/>
  <c r="AT41" i="2"/>
  <c r="AT23" i="2"/>
  <c r="AT48" i="2"/>
  <c r="BK13" i="2"/>
  <c r="BL4" i="2"/>
  <c r="BL7" i="2"/>
  <c r="BK28" i="2"/>
  <c r="BK50" i="2"/>
  <c r="BL48" i="2"/>
  <c r="BK52" i="2"/>
  <c r="BL29" i="2"/>
  <c r="BK29" i="2"/>
  <c r="BL41" i="2"/>
  <c r="BK41" i="2"/>
  <c r="BL15" i="2"/>
  <c r="BK11" i="2"/>
  <c r="BL36" i="2"/>
  <c r="BL14" i="2"/>
  <c r="BK23" i="2"/>
  <c r="AT8" i="2"/>
  <c r="AU29" i="2"/>
  <c r="AU41" i="2"/>
  <c r="AT15" i="2"/>
  <c r="AU11" i="2"/>
  <c r="AT36" i="2"/>
  <c r="AT14" i="2"/>
  <c r="AU19" i="2"/>
  <c r="AT25" i="2"/>
  <c r="AU20" i="2"/>
  <c r="AT34" i="2"/>
  <c r="AU34" i="2"/>
  <c r="AT32" i="2"/>
  <c r="AU31" i="2"/>
  <c r="AU38" i="2"/>
  <c r="AU45" i="2"/>
  <c r="AT9" i="2"/>
  <c r="AT37" i="2"/>
  <c r="AT22" i="2"/>
  <c r="AT11" i="2"/>
  <c r="BK17" i="2"/>
  <c r="BK47" i="2"/>
  <c r="AT16" i="2"/>
  <c r="CC10" i="2"/>
  <c r="CC17" i="2"/>
  <c r="CB28" i="2"/>
  <c r="CC51" i="2"/>
  <c r="CB16" i="2"/>
  <c r="CB30" i="2"/>
  <c r="CB50" i="2"/>
  <c r="AU47" i="2"/>
  <c r="AU36" i="2"/>
  <c r="AT20" i="2"/>
  <c r="AT42" i="2"/>
  <c r="AT31" i="2"/>
  <c r="AT40" i="2"/>
  <c r="AU27" i="2"/>
  <c r="AT44" i="2"/>
  <c r="AU12" i="2"/>
  <c r="BL35" i="2"/>
  <c r="BK8" i="2"/>
  <c r="BL39" i="2"/>
  <c r="BL51" i="2"/>
  <c r="BK51" i="2"/>
  <c r="BL16" i="2"/>
  <c r="BL43" i="2"/>
  <c r="BL47" i="2"/>
  <c r="BL25" i="2"/>
  <c r="BL23" i="2"/>
  <c r="AU7" i="2"/>
  <c r="AU28" i="2"/>
  <c r="AT53" i="2"/>
  <c r="AT43" i="2"/>
  <c r="AT47" i="2"/>
  <c r="AU49" i="2"/>
  <c r="AT52" i="2"/>
  <c r="AU15" i="2"/>
  <c r="AT19" i="2"/>
  <c r="AU25" i="2"/>
  <c r="AU23" i="2"/>
  <c r="AU32" i="2"/>
  <c r="AT26" i="2"/>
  <c r="AU33" i="2"/>
  <c r="AT33" i="2"/>
  <c r="AU21" i="2"/>
  <c r="AT21" i="2"/>
  <c r="AU40" i="2"/>
  <c r="AU46" i="2"/>
  <c r="AU37" i="2"/>
  <c r="AT27" i="2"/>
  <c r="AU44" i="2"/>
  <c r="AT18" i="2"/>
  <c r="AU18" i="2"/>
  <c r="AU5" i="2"/>
  <c r="AT12" i="2"/>
  <c r="CB8" i="2"/>
  <c r="AT10" i="2"/>
  <c r="AU4" i="2"/>
  <c r="AT17" i="2"/>
  <c r="AT6" i="2"/>
  <c r="AU35" i="2"/>
  <c r="AT51" i="2"/>
  <c r="AU16" i="2"/>
  <c r="BK4" i="2"/>
  <c r="BK7" i="2"/>
  <c r="BL22" i="2"/>
  <c r="BK35" i="2"/>
  <c r="BK16" i="2"/>
  <c r="BL30" i="2"/>
  <c r="BK48" i="2"/>
  <c r="CB4" i="2"/>
  <c r="AU17" i="2"/>
  <c r="AT28" i="2"/>
  <c r="AU52" i="2"/>
  <c r="CC13" i="2"/>
  <c r="CB10" i="2"/>
  <c r="CC4" i="2"/>
  <c r="CC8" i="2"/>
  <c r="CB17" i="2"/>
  <c r="CC7" i="2"/>
  <c r="CB7" i="2"/>
  <c r="CC22" i="2"/>
  <c r="CB22" i="2"/>
  <c r="CC28" i="2"/>
  <c r="CB6" i="2"/>
  <c r="CC16" i="2"/>
  <c r="CC30" i="2"/>
  <c r="BK49" i="2"/>
  <c r="CB53" i="2"/>
  <c r="BL13" i="2"/>
  <c r="BK10" i="2"/>
  <c r="BL28" i="2"/>
  <c r="BK6" i="2"/>
  <c r="BL50" i="2"/>
  <c r="BL11" i="2"/>
  <c r="BK14" i="2"/>
  <c r="BL10" i="2"/>
  <c r="BL6" i="2"/>
  <c r="AT13" i="2"/>
  <c r="AU10" i="2"/>
  <c r="AU22" i="2"/>
  <c r="AU6" i="2"/>
  <c r="CC39" i="2"/>
  <c r="CB35" i="2"/>
  <c r="CC53" i="2"/>
  <c r="CB47" i="2"/>
  <c r="CC48" i="2"/>
  <c r="CB48" i="2"/>
  <c r="CB52" i="2"/>
  <c r="AT39" i="2"/>
  <c r="CB39" i="2"/>
  <c r="AU13" i="2"/>
  <c r="AT4" i="2"/>
  <c r="AU8" i="2"/>
  <c r="AT7" i="2"/>
  <c r="AU39" i="2"/>
  <c r="AT35" i="2"/>
  <c r="AU53" i="2"/>
  <c r="AU51" i="2"/>
  <c r="AU30" i="2"/>
  <c r="AT30" i="2"/>
  <c r="AU43" i="2"/>
  <c r="AU50" i="2"/>
  <c r="AT50" i="2"/>
  <c r="AT29" i="2"/>
  <c r="BL17" i="2"/>
  <c r="BK22" i="2"/>
  <c r="BK53" i="2"/>
  <c r="N10" i="2" l="1"/>
  <c r="O10" i="2"/>
  <c r="P10" i="2"/>
  <c r="Q10" i="2"/>
  <c r="R10" i="2"/>
  <c r="S10" i="2"/>
  <c r="T10" i="2"/>
  <c r="U10" i="2"/>
  <c r="V10" i="2"/>
  <c r="W10" i="2"/>
  <c r="X10" i="2"/>
  <c r="Y10" i="2"/>
  <c r="Z10" i="2"/>
  <c r="AA10" i="2"/>
  <c r="AB10" i="2"/>
  <c r="N4" i="2"/>
  <c r="O4" i="2"/>
  <c r="P4" i="2"/>
  <c r="Q4" i="2"/>
  <c r="R4" i="2"/>
  <c r="S4" i="2"/>
  <c r="T4" i="2"/>
  <c r="U4" i="2"/>
  <c r="V4" i="2"/>
  <c r="W4" i="2"/>
  <c r="X4" i="2"/>
  <c r="Y4" i="2"/>
  <c r="Z4" i="2"/>
  <c r="AA4" i="2"/>
  <c r="AB4" i="2"/>
  <c r="N8" i="2"/>
  <c r="O8" i="2"/>
  <c r="P8" i="2"/>
  <c r="Q8" i="2"/>
  <c r="R8" i="2"/>
  <c r="S8" i="2"/>
  <c r="T8" i="2"/>
  <c r="U8" i="2"/>
  <c r="V8" i="2"/>
  <c r="W8" i="2"/>
  <c r="X8" i="2"/>
  <c r="Y8" i="2"/>
  <c r="Z8" i="2"/>
  <c r="AA8" i="2"/>
  <c r="AB8" i="2"/>
  <c r="N17" i="2"/>
  <c r="O17" i="2"/>
  <c r="P17" i="2"/>
  <c r="Q17" i="2"/>
  <c r="R17" i="2"/>
  <c r="S17" i="2"/>
  <c r="T17" i="2"/>
  <c r="U17" i="2"/>
  <c r="V17" i="2"/>
  <c r="W17" i="2"/>
  <c r="X17" i="2"/>
  <c r="Y17" i="2"/>
  <c r="Z17" i="2"/>
  <c r="AA17" i="2"/>
  <c r="AB17" i="2"/>
  <c r="N7" i="2"/>
  <c r="O7" i="2"/>
  <c r="P7" i="2"/>
  <c r="Q7" i="2"/>
  <c r="R7" i="2"/>
  <c r="S7" i="2"/>
  <c r="T7" i="2"/>
  <c r="U7" i="2"/>
  <c r="V7" i="2"/>
  <c r="W7" i="2"/>
  <c r="X7" i="2"/>
  <c r="Y7" i="2"/>
  <c r="Z7" i="2"/>
  <c r="AA7" i="2"/>
  <c r="AB7" i="2"/>
  <c r="N22" i="2"/>
  <c r="O22" i="2"/>
  <c r="P22" i="2"/>
  <c r="Q22" i="2"/>
  <c r="R22" i="2"/>
  <c r="S22" i="2"/>
  <c r="T22" i="2"/>
  <c r="U22" i="2"/>
  <c r="V22" i="2"/>
  <c r="W22" i="2"/>
  <c r="X22" i="2"/>
  <c r="Y22" i="2"/>
  <c r="Z22" i="2"/>
  <c r="AA22" i="2"/>
  <c r="AB22" i="2"/>
  <c r="N39" i="2"/>
  <c r="O39" i="2"/>
  <c r="P39" i="2"/>
  <c r="Q39" i="2"/>
  <c r="R39" i="2"/>
  <c r="S39" i="2"/>
  <c r="T39" i="2"/>
  <c r="U39" i="2"/>
  <c r="V39" i="2"/>
  <c r="W39" i="2"/>
  <c r="X39" i="2"/>
  <c r="Y39" i="2"/>
  <c r="Z39" i="2"/>
  <c r="AA39" i="2"/>
  <c r="AB39" i="2"/>
  <c r="N28" i="2"/>
  <c r="O28" i="2"/>
  <c r="P28" i="2"/>
  <c r="Q28" i="2"/>
  <c r="R28" i="2"/>
  <c r="S28" i="2"/>
  <c r="T28" i="2"/>
  <c r="U28" i="2"/>
  <c r="V28" i="2"/>
  <c r="W28" i="2"/>
  <c r="X28" i="2"/>
  <c r="Y28" i="2"/>
  <c r="Z28" i="2"/>
  <c r="AA28" i="2"/>
  <c r="AB28" i="2"/>
  <c r="N6" i="2"/>
  <c r="O6" i="2"/>
  <c r="P6" i="2"/>
  <c r="Q6" i="2"/>
  <c r="R6" i="2"/>
  <c r="S6" i="2"/>
  <c r="T6" i="2"/>
  <c r="U6" i="2"/>
  <c r="V6" i="2"/>
  <c r="W6" i="2"/>
  <c r="X6" i="2"/>
  <c r="Y6" i="2"/>
  <c r="Z6" i="2"/>
  <c r="AA6" i="2"/>
  <c r="AB6" i="2"/>
  <c r="N35" i="2"/>
  <c r="O35" i="2"/>
  <c r="P35" i="2"/>
  <c r="Q35" i="2"/>
  <c r="R35" i="2"/>
  <c r="S35" i="2"/>
  <c r="T35" i="2"/>
  <c r="U35" i="2"/>
  <c r="V35" i="2"/>
  <c r="W35" i="2"/>
  <c r="X35" i="2"/>
  <c r="Y35" i="2"/>
  <c r="Z35" i="2"/>
  <c r="AA35" i="2"/>
  <c r="AB35" i="2"/>
  <c r="N53" i="2"/>
  <c r="O53" i="2"/>
  <c r="P53" i="2"/>
  <c r="Q53" i="2"/>
  <c r="R53" i="2"/>
  <c r="S53" i="2"/>
  <c r="T53" i="2"/>
  <c r="U53" i="2"/>
  <c r="V53" i="2"/>
  <c r="W53" i="2"/>
  <c r="X53" i="2"/>
  <c r="Y53" i="2"/>
  <c r="Z53" i="2"/>
  <c r="AA53" i="2"/>
  <c r="AB53" i="2"/>
  <c r="N51" i="2"/>
  <c r="O51" i="2"/>
  <c r="P51" i="2"/>
  <c r="Q51" i="2"/>
  <c r="R51" i="2"/>
  <c r="S51" i="2"/>
  <c r="T51" i="2"/>
  <c r="U51" i="2"/>
  <c r="V51" i="2"/>
  <c r="W51" i="2"/>
  <c r="X51" i="2"/>
  <c r="Y51" i="2"/>
  <c r="Z51" i="2"/>
  <c r="AA51" i="2"/>
  <c r="AB51" i="2"/>
  <c r="N16" i="2"/>
  <c r="O16" i="2"/>
  <c r="P16" i="2"/>
  <c r="Q16" i="2"/>
  <c r="R16" i="2"/>
  <c r="S16" i="2"/>
  <c r="T16" i="2"/>
  <c r="U16" i="2"/>
  <c r="V16" i="2"/>
  <c r="W16" i="2"/>
  <c r="X16" i="2"/>
  <c r="Y16" i="2"/>
  <c r="Z16" i="2"/>
  <c r="AA16" i="2"/>
  <c r="AB16" i="2"/>
  <c r="N30" i="2"/>
  <c r="O30" i="2"/>
  <c r="P30" i="2"/>
  <c r="Q30" i="2"/>
  <c r="R30" i="2"/>
  <c r="S30" i="2"/>
  <c r="T30" i="2"/>
  <c r="U30" i="2"/>
  <c r="V30" i="2"/>
  <c r="W30" i="2"/>
  <c r="X30" i="2"/>
  <c r="Y30" i="2"/>
  <c r="Z30" i="2"/>
  <c r="AA30" i="2"/>
  <c r="AB30" i="2"/>
  <c r="N43" i="2"/>
  <c r="O43" i="2"/>
  <c r="P43" i="2"/>
  <c r="Q43" i="2"/>
  <c r="R43" i="2"/>
  <c r="S43" i="2"/>
  <c r="T43" i="2"/>
  <c r="U43" i="2"/>
  <c r="V43" i="2"/>
  <c r="W43" i="2"/>
  <c r="X43" i="2"/>
  <c r="Y43" i="2"/>
  <c r="Z43" i="2"/>
  <c r="AA43" i="2"/>
  <c r="AB43" i="2"/>
  <c r="N50" i="2"/>
  <c r="O50" i="2"/>
  <c r="P50" i="2"/>
  <c r="Q50" i="2"/>
  <c r="R50" i="2"/>
  <c r="S50" i="2"/>
  <c r="T50" i="2"/>
  <c r="U50" i="2"/>
  <c r="V50" i="2"/>
  <c r="W50" i="2"/>
  <c r="X50" i="2"/>
  <c r="Y50" i="2"/>
  <c r="Z50" i="2"/>
  <c r="AA50" i="2"/>
  <c r="AB50" i="2"/>
  <c r="N47" i="2"/>
  <c r="O47" i="2"/>
  <c r="P47" i="2"/>
  <c r="Q47" i="2"/>
  <c r="R47" i="2"/>
  <c r="S47" i="2"/>
  <c r="T47" i="2"/>
  <c r="U47" i="2"/>
  <c r="V47" i="2"/>
  <c r="W47" i="2"/>
  <c r="X47" i="2"/>
  <c r="Y47" i="2"/>
  <c r="Z47" i="2"/>
  <c r="AA47" i="2"/>
  <c r="AB47" i="2"/>
  <c r="N48" i="2"/>
  <c r="O48" i="2"/>
  <c r="P48" i="2"/>
  <c r="Q48" i="2"/>
  <c r="R48" i="2"/>
  <c r="S48" i="2"/>
  <c r="T48" i="2"/>
  <c r="U48" i="2"/>
  <c r="V48" i="2"/>
  <c r="W48" i="2"/>
  <c r="X48" i="2"/>
  <c r="Y48" i="2"/>
  <c r="Z48" i="2"/>
  <c r="AA48" i="2"/>
  <c r="AB48" i="2"/>
  <c r="N49" i="2"/>
  <c r="O49" i="2"/>
  <c r="P49" i="2"/>
  <c r="Q49" i="2"/>
  <c r="R49" i="2"/>
  <c r="S49" i="2"/>
  <c r="T49" i="2"/>
  <c r="U49" i="2"/>
  <c r="V49" i="2"/>
  <c r="W49" i="2"/>
  <c r="X49" i="2"/>
  <c r="Y49" i="2"/>
  <c r="Z49" i="2"/>
  <c r="AA49" i="2"/>
  <c r="AB49" i="2"/>
  <c r="N52" i="2"/>
  <c r="O52" i="2"/>
  <c r="P52" i="2"/>
  <c r="Q52" i="2"/>
  <c r="R52" i="2"/>
  <c r="S52" i="2"/>
  <c r="T52" i="2"/>
  <c r="U52" i="2"/>
  <c r="V52" i="2"/>
  <c r="W52" i="2"/>
  <c r="X52" i="2"/>
  <c r="Y52" i="2"/>
  <c r="Z52" i="2"/>
  <c r="AA52" i="2"/>
  <c r="AB52" i="2"/>
  <c r="N29" i="2"/>
  <c r="O29" i="2"/>
  <c r="P29" i="2"/>
  <c r="Q29" i="2"/>
  <c r="R29" i="2"/>
  <c r="S29" i="2"/>
  <c r="T29" i="2"/>
  <c r="U29" i="2"/>
  <c r="V29" i="2"/>
  <c r="W29" i="2"/>
  <c r="X29" i="2"/>
  <c r="Y29" i="2"/>
  <c r="Z29" i="2"/>
  <c r="AA29" i="2"/>
  <c r="AB29" i="2"/>
  <c r="N41" i="2"/>
  <c r="O41" i="2"/>
  <c r="P41" i="2"/>
  <c r="Q41" i="2"/>
  <c r="R41" i="2"/>
  <c r="S41" i="2"/>
  <c r="T41" i="2"/>
  <c r="U41" i="2"/>
  <c r="V41" i="2"/>
  <c r="W41" i="2"/>
  <c r="X41" i="2"/>
  <c r="Y41" i="2"/>
  <c r="Z41" i="2"/>
  <c r="AA41" i="2"/>
  <c r="AB41" i="2"/>
  <c r="N15" i="2"/>
  <c r="O15" i="2"/>
  <c r="P15" i="2"/>
  <c r="Q15" i="2"/>
  <c r="R15" i="2"/>
  <c r="S15" i="2"/>
  <c r="T15" i="2"/>
  <c r="U15" i="2"/>
  <c r="V15" i="2"/>
  <c r="W15" i="2"/>
  <c r="X15" i="2"/>
  <c r="Y15" i="2"/>
  <c r="Z15" i="2"/>
  <c r="AA15" i="2"/>
  <c r="AB15" i="2"/>
  <c r="N11" i="2"/>
  <c r="O11" i="2"/>
  <c r="P11" i="2"/>
  <c r="Q11" i="2"/>
  <c r="R11" i="2"/>
  <c r="S11" i="2"/>
  <c r="T11" i="2"/>
  <c r="U11" i="2"/>
  <c r="V11" i="2"/>
  <c r="W11" i="2"/>
  <c r="X11" i="2"/>
  <c r="Y11" i="2"/>
  <c r="Z11" i="2"/>
  <c r="AA11" i="2"/>
  <c r="AB11" i="2"/>
  <c r="N36" i="2"/>
  <c r="O36" i="2"/>
  <c r="P36" i="2"/>
  <c r="Q36" i="2"/>
  <c r="R36" i="2"/>
  <c r="S36" i="2"/>
  <c r="T36" i="2"/>
  <c r="U36" i="2"/>
  <c r="V36" i="2"/>
  <c r="W36" i="2"/>
  <c r="X36" i="2"/>
  <c r="Y36" i="2"/>
  <c r="Z36" i="2"/>
  <c r="AA36" i="2"/>
  <c r="AB36" i="2"/>
  <c r="N14" i="2"/>
  <c r="O14" i="2"/>
  <c r="P14" i="2"/>
  <c r="Q14" i="2"/>
  <c r="R14" i="2"/>
  <c r="S14" i="2"/>
  <c r="T14" i="2"/>
  <c r="U14" i="2"/>
  <c r="V14" i="2"/>
  <c r="W14" i="2"/>
  <c r="X14" i="2"/>
  <c r="Y14" i="2"/>
  <c r="Z14" i="2"/>
  <c r="AA14" i="2"/>
  <c r="AB14" i="2"/>
  <c r="N19" i="2"/>
  <c r="O19" i="2"/>
  <c r="P19" i="2"/>
  <c r="Q19" i="2"/>
  <c r="R19" i="2"/>
  <c r="S19" i="2"/>
  <c r="T19" i="2"/>
  <c r="U19" i="2"/>
  <c r="V19" i="2"/>
  <c r="W19" i="2"/>
  <c r="X19" i="2"/>
  <c r="Y19" i="2"/>
  <c r="Z19" i="2"/>
  <c r="AA19" i="2"/>
  <c r="AB19" i="2"/>
  <c r="N25" i="2"/>
  <c r="O25" i="2"/>
  <c r="P25" i="2"/>
  <c r="Q25" i="2"/>
  <c r="R25" i="2"/>
  <c r="S25" i="2"/>
  <c r="T25" i="2"/>
  <c r="U25" i="2"/>
  <c r="V25" i="2"/>
  <c r="W25" i="2"/>
  <c r="X25" i="2"/>
  <c r="Y25" i="2"/>
  <c r="Z25" i="2"/>
  <c r="AA25" i="2"/>
  <c r="AB25" i="2"/>
  <c r="N20" i="2"/>
  <c r="O20" i="2"/>
  <c r="P20" i="2"/>
  <c r="Q20" i="2"/>
  <c r="R20" i="2"/>
  <c r="S20" i="2"/>
  <c r="T20" i="2"/>
  <c r="U20" i="2"/>
  <c r="V20" i="2"/>
  <c r="W20" i="2"/>
  <c r="X20" i="2"/>
  <c r="Y20" i="2"/>
  <c r="Z20" i="2"/>
  <c r="AA20" i="2"/>
  <c r="AB20" i="2"/>
  <c r="N23" i="2"/>
  <c r="O23" i="2"/>
  <c r="P23" i="2"/>
  <c r="Q23" i="2"/>
  <c r="R23" i="2"/>
  <c r="S23" i="2"/>
  <c r="T23" i="2"/>
  <c r="U23" i="2"/>
  <c r="V23" i="2"/>
  <c r="W23" i="2"/>
  <c r="X23" i="2"/>
  <c r="Y23" i="2"/>
  <c r="Z23" i="2"/>
  <c r="AA23" i="2"/>
  <c r="AB23" i="2"/>
  <c r="N34" i="2"/>
  <c r="O34" i="2"/>
  <c r="P34" i="2"/>
  <c r="Q34" i="2"/>
  <c r="R34" i="2"/>
  <c r="S34" i="2"/>
  <c r="T34" i="2"/>
  <c r="U34" i="2"/>
  <c r="V34" i="2"/>
  <c r="W34" i="2"/>
  <c r="X34" i="2"/>
  <c r="Y34" i="2"/>
  <c r="Z34" i="2"/>
  <c r="AA34" i="2"/>
  <c r="AB34" i="2"/>
  <c r="N42" i="2"/>
  <c r="O42" i="2"/>
  <c r="P42" i="2"/>
  <c r="Q42" i="2"/>
  <c r="R42" i="2"/>
  <c r="S42" i="2"/>
  <c r="T42" i="2"/>
  <c r="U42" i="2"/>
  <c r="V42" i="2"/>
  <c r="W42" i="2"/>
  <c r="X42" i="2"/>
  <c r="Y42" i="2"/>
  <c r="Z42" i="2"/>
  <c r="AA42" i="2"/>
  <c r="AB42" i="2"/>
  <c r="N32" i="2"/>
  <c r="O32" i="2"/>
  <c r="P32" i="2"/>
  <c r="Q32" i="2"/>
  <c r="R32" i="2"/>
  <c r="S32" i="2"/>
  <c r="T32" i="2"/>
  <c r="U32" i="2"/>
  <c r="V32" i="2"/>
  <c r="W32" i="2"/>
  <c r="X32" i="2"/>
  <c r="Y32" i="2"/>
  <c r="Z32" i="2"/>
  <c r="AA32" i="2"/>
  <c r="AB32" i="2"/>
  <c r="N26" i="2"/>
  <c r="O26" i="2"/>
  <c r="P26" i="2"/>
  <c r="Q26" i="2"/>
  <c r="R26" i="2"/>
  <c r="S26" i="2"/>
  <c r="T26" i="2"/>
  <c r="U26" i="2"/>
  <c r="V26" i="2"/>
  <c r="W26" i="2"/>
  <c r="X26" i="2"/>
  <c r="Y26" i="2"/>
  <c r="Z26" i="2"/>
  <c r="AA26" i="2"/>
  <c r="AB26" i="2"/>
  <c r="N33" i="2"/>
  <c r="O33" i="2"/>
  <c r="P33" i="2"/>
  <c r="Q33" i="2"/>
  <c r="R33" i="2"/>
  <c r="S33" i="2"/>
  <c r="T33" i="2"/>
  <c r="U33" i="2"/>
  <c r="V33" i="2"/>
  <c r="W33" i="2"/>
  <c r="X33" i="2"/>
  <c r="Y33" i="2"/>
  <c r="Z33" i="2"/>
  <c r="AA33" i="2"/>
  <c r="AB33" i="2"/>
  <c r="N21" i="2"/>
  <c r="O21" i="2"/>
  <c r="P21" i="2"/>
  <c r="Q21" i="2"/>
  <c r="R21" i="2"/>
  <c r="S21" i="2"/>
  <c r="T21" i="2"/>
  <c r="U21" i="2"/>
  <c r="V21" i="2"/>
  <c r="W21" i="2"/>
  <c r="X21" i="2"/>
  <c r="Y21" i="2"/>
  <c r="Z21" i="2"/>
  <c r="AA21" i="2"/>
  <c r="AB21" i="2"/>
  <c r="N31" i="2"/>
  <c r="O31" i="2"/>
  <c r="P31" i="2"/>
  <c r="Q31" i="2"/>
  <c r="R31" i="2"/>
  <c r="S31" i="2"/>
  <c r="T31" i="2"/>
  <c r="U31" i="2"/>
  <c r="V31" i="2"/>
  <c r="W31" i="2"/>
  <c r="X31" i="2"/>
  <c r="Y31" i="2"/>
  <c r="Z31" i="2"/>
  <c r="AA31" i="2"/>
  <c r="AB31" i="2"/>
  <c r="N40" i="2"/>
  <c r="O40" i="2"/>
  <c r="P40" i="2"/>
  <c r="Q40" i="2"/>
  <c r="R40" i="2"/>
  <c r="S40" i="2"/>
  <c r="T40" i="2"/>
  <c r="U40" i="2"/>
  <c r="V40" i="2"/>
  <c r="W40" i="2"/>
  <c r="X40" i="2"/>
  <c r="Y40" i="2"/>
  <c r="Z40" i="2"/>
  <c r="AA40" i="2"/>
  <c r="AB40" i="2"/>
  <c r="N46" i="2"/>
  <c r="O46" i="2"/>
  <c r="P46" i="2"/>
  <c r="Q46" i="2"/>
  <c r="R46" i="2"/>
  <c r="S46" i="2"/>
  <c r="T46" i="2"/>
  <c r="U46" i="2"/>
  <c r="V46" i="2"/>
  <c r="W46" i="2"/>
  <c r="X46" i="2"/>
  <c r="Y46" i="2"/>
  <c r="Z46" i="2"/>
  <c r="AA46" i="2"/>
  <c r="AB46" i="2"/>
  <c r="N38" i="2"/>
  <c r="O38" i="2"/>
  <c r="P38" i="2"/>
  <c r="Q38" i="2"/>
  <c r="R38" i="2"/>
  <c r="S38" i="2"/>
  <c r="T38" i="2"/>
  <c r="U38" i="2"/>
  <c r="V38" i="2"/>
  <c r="W38" i="2"/>
  <c r="X38" i="2"/>
  <c r="Y38" i="2"/>
  <c r="Z38" i="2"/>
  <c r="AA38" i="2"/>
  <c r="AB38" i="2"/>
  <c r="N45" i="2"/>
  <c r="O45" i="2"/>
  <c r="P45" i="2"/>
  <c r="Q45" i="2"/>
  <c r="R45" i="2"/>
  <c r="S45" i="2"/>
  <c r="T45" i="2"/>
  <c r="U45" i="2"/>
  <c r="V45" i="2"/>
  <c r="W45" i="2"/>
  <c r="X45" i="2"/>
  <c r="Y45" i="2"/>
  <c r="Z45" i="2"/>
  <c r="AA45" i="2"/>
  <c r="AB45" i="2"/>
  <c r="N9" i="2"/>
  <c r="O9" i="2"/>
  <c r="P9" i="2"/>
  <c r="Q9" i="2"/>
  <c r="R9" i="2"/>
  <c r="S9" i="2"/>
  <c r="T9" i="2"/>
  <c r="U9" i="2"/>
  <c r="V9" i="2"/>
  <c r="W9" i="2"/>
  <c r="X9" i="2"/>
  <c r="Y9" i="2"/>
  <c r="Z9" i="2"/>
  <c r="AA9" i="2"/>
  <c r="AB9" i="2"/>
  <c r="N37" i="2"/>
  <c r="O37" i="2"/>
  <c r="P37" i="2"/>
  <c r="Q37" i="2"/>
  <c r="R37" i="2"/>
  <c r="S37" i="2"/>
  <c r="T37" i="2"/>
  <c r="U37" i="2"/>
  <c r="V37" i="2"/>
  <c r="W37" i="2"/>
  <c r="X37" i="2"/>
  <c r="Y37" i="2"/>
  <c r="Z37" i="2"/>
  <c r="AA37" i="2"/>
  <c r="AB37" i="2"/>
  <c r="N27" i="2"/>
  <c r="O27" i="2"/>
  <c r="P27" i="2"/>
  <c r="Q27" i="2"/>
  <c r="R27" i="2"/>
  <c r="S27" i="2"/>
  <c r="T27" i="2"/>
  <c r="U27" i="2"/>
  <c r="V27" i="2"/>
  <c r="W27" i="2"/>
  <c r="X27" i="2"/>
  <c r="Y27" i="2"/>
  <c r="Z27" i="2"/>
  <c r="AA27" i="2"/>
  <c r="AB27" i="2"/>
  <c r="N44" i="2"/>
  <c r="O44" i="2"/>
  <c r="P44" i="2"/>
  <c r="Q44" i="2"/>
  <c r="R44" i="2"/>
  <c r="S44" i="2"/>
  <c r="T44" i="2"/>
  <c r="U44" i="2"/>
  <c r="V44" i="2"/>
  <c r="W44" i="2"/>
  <c r="X44" i="2"/>
  <c r="Y44" i="2"/>
  <c r="Z44" i="2"/>
  <c r="AA44" i="2"/>
  <c r="AB44" i="2"/>
  <c r="N24" i="2"/>
  <c r="O24" i="2"/>
  <c r="P24" i="2"/>
  <c r="Q24" i="2"/>
  <c r="R24" i="2"/>
  <c r="S24" i="2"/>
  <c r="T24" i="2"/>
  <c r="U24" i="2"/>
  <c r="V24" i="2"/>
  <c r="W24" i="2"/>
  <c r="X24" i="2"/>
  <c r="Y24" i="2"/>
  <c r="Z24" i="2"/>
  <c r="AA24" i="2"/>
  <c r="AB24" i="2"/>
  <c r="N18" i="2"/>
  <c r="O18" i="2"/>
  <c r="P18" i="2"/>
  <c r="Q18" i="2"/>
  <c r="R18" i="2"/>
  <c r="S18" i="2"/>
  <c r="T18" i="2"/>
  <c r="U18" i="2"/>
  <c r="V18" i="2"/>
  <c r="W18" i="2"/>
  <c r="X18" i="2"/>
  <c r="Y18" i="2"/>
  <c r="Z18" i="2"/>
  <c r="AA18" i="2"/>
  <c r="AB18" i="2"/>
  <c r="N5" i="2"/>
  <c r="O5" i="2"/>
  <c r="P5" i="2"/>
  <c r="Q5" i="2"/>
  <c r="R5" i="2"/>
  <c r="S5" i="2"/>
  <c r="T5" i="2"/>
  <c r="U5" i="2"/>
  <c r="V5" i="2"/>
  <c r="W5" i="2"/>
  <c r="X5" i="2"/>
  <c r="Y5" i="2"/>
  <c r="Z5" i="2"/>
  <c r="AA5" i="2"/>
  <c r="AB5" i="2"/>
  <c r="N12" i="2"/>
  <c r="O12" i="2"/>
  <c r="P12" i="2"/>
  <c r="Q12" i="2"/>
  <c r="R12" i="2"/>
  <c r="S12" i="2"/>
  <c r="T12" i="2"/>
  <c r="U12" i="2"/>
  <c r="V12" i="2"/>
  <c r="W12" i="2"/>
  <c r="X12" i="2"/>
  <c r="Y12" i="2"/>
  <c r="Z12" i="2"/>
  <c r="AA12" i="2"/>
  <c r="AB12" i="2"/>
  <c r="N13" i="2"/>
  <c r="O13" i="2"/>
  <c r="P13" i="2"/>
  <c r="Q13" i="2"/>
  <c r="R13" i="2"/>
  <c r="S13" i="2"/>
  <c r="T13" i="2"/>
  <c r="U13" i="2"/>
  <c r="V13" i="2"/>
  <c r="W13" i="2"/>
  <c r="X13" i="2"/>
  <c r="Y13" i="2"/>
  <c r="Z13" i="2"/>
  <c r="AA13" i="2"/>
  <c r="AB13" i="2"/>
  <c r="CF13" i="2"/>
  <c r="C8" i="5"/>
  <c r="D8" i="5"/>
  <c r="E8" i="5"/>
  <c r="B8" i="5"/>
  <c r="K10" i="2"/>
  <c r="L10" i="2"/>
  <c r="M10" i="2"/>
  <c r="K4" i="2"/>
  <c r="L4" i="2"/>
  <c r="M4" i="2"/>
  <c r="K8" i="2"/>
  <c r="L8" i="2"/>
  <c r="M8" i="2"/>
  <c r="K17" i="2"/>
  <c r="L17" i="2"/>
  <c r="M17" i="2"/>
  <c r="K7" i="2"/>
  <c r="L7" i="2"/>
  <c r="M7" i="2"/>
  <c r="K22" i="2"/>
  <c r="L22" i="2"/>
  <c r="M22" i="2"/>
  <c r="K39" i="2"/>
  <c r="L39" i="2"/>
  <c r="M39" i="2"/>
  <c r="K28" i="2"/>
  <c r="L28" i="2"/>
  <c r="M28" i="2"/>
  <c r="K6" i="2"/>
  <c r="L6" i="2"/>
  <c r="M6" i="2"/>
  <c r="K35" i="2"/>
  <c r="L35" i="2"/>
  <c r="M35" i="2"/>
  <c r="K53" i="2"/>
  <c r="L53" i="2"/>
  <c r="M53" i="2"/>
  <c r="K51" i="2"/>
  <c r="L51" i="2"/>
  <c r="M51" i="2"/>
  <c r="K16" i="2"/>
  <c r="L16" i="2"/>
  <c r="M16" i="2"/>
  <c r="K30" i="2"/>
  <c r="L30" i="2"/>
  <c r="M30" i="2"/>
  <c r="K43" i="2"/>
  <c r="L43" i="2"/>
  <c r="M43" i="2"/>
  <c r="K50" i="2"/>
  <c r="L50" i="2"/>
  <c r="M50" i="2"/>
  <c r="K47" i="2"/>
  <c r="L47" i="2"/>
  <c r="M47" i="2"/>
  <c r="K48" i="2"/>
  <c r="L48" i="2"/>
  <c r="M48" i="2"/>
  <c r="K49" i="2"/>
  <c r="L49" i="2"/>
  <c r="M49" i="2"/>
  <c r="K52" i="2"/>
  <c r="L52" i="2"/>
  <c r="M52" i="2"/>
  <c r="K29" i="2"/>
  <c r="L29" i="2"/>
  <c r="M29" i="2"/>
  <c r="K41" i="2"/>
  <c r="L41" i="2"/>
  <c r="M41" i="2"/>
  <c r="K15" i="2"/>
  <c r="L15" i="2"/>
  <c r="M15" i="2"/>
  <c r="K11" i="2"/>
  <c r="L11" i="2"/>
  <c r="M11" i="2"/>
  <c r="K36" i="2"/>
  <c r="L36" i="2"/>
  <c r="M36" i="2"/>
  <c r="K14" i="2"/>
  <c r="L14" i="2"/>
  <c r="M14" i="2"/>
  <c r="K19" i="2"/>
  <c r="L19" i="2"/>
  <c r="M19" i="2"/>
  <c r="K25" i="2"/>
  <c r="L25" i="2"/>
  <c r="M25" i="2"/>
  <c r="K20" i="2"/>
  <c r="L20" i="2"/>
  <c r="M20" i="2"/>
  <c r="K23" i="2"/>
  <c r="L23" i="2"/>
  <c r="M23" i="2"/>
  <c r="K34" i="2"/>
  <c r="L34" i="2"/>
  <c r="M34" i="2"/>
  <c r="K42" i="2"/>
  <c r="L42" i="2"/>
  <c r="M42" i="2"/>
  <c r="K32" i="2"/>
  <c r="L32" i="2"/>
  <c r="M32" i="2"/>
  <c r="K26" i="2"/>
  <c r="L26" i="2"/>
  <c r="M26" i="2"/>
  <c r="K33" i="2"/>
  <c r="L33" i="2"/>
  <c r="M33" i="2"/>
  <c r="K21" i="2"/>
  <c r="L21" i="2"/>
  <c r="M21" i="2"/>
  <c r="K31" i="2"/>
  <c r="L31" i="2"/>
  <c r="M31" i="2"/>
  <c r="K40" i="2"/>
  <c r="L40" i="2"/>
  <c r="M40" i="2"/>
  <c r="K46" i="2"/>
  <c r="L46" i="2"/>
  <c r="M46" i="2"/>
  <c r="K38" i="2"/>
  <c r="L38" i="2"/>
  <c r="M38" i="2"/>
  <c r="K45" i="2"/>
  <c r="L45" i="2"/>
  <c r="M45" i="2"/>
  <c r="K9" i="2"/>
  <c r="L9" i="2"/>
  <c r="M9" i="2"/>
  <c r="K37" i="2"/>
  <c r="L37" i="2"/>
  <c r="M37" i="2"/>
  <c r="K27" i="2"/>
  <c r="L27" i="2"/>
  <c r="M27" i="2"/>
  <c r="K44" i="2"/>
  <c r="L44" i="2"/>
  <c r="M44" i="2"/>
  <c r="K24" i="2"/>
  <c r="L24" i="2"/>
  <c r="M24" i="2"/>
  <c r="K18" i="2"/>
  <c r="L18" i="2"/>
  <c r="M18" i="2"/>
  <c r="K5" i="2"/>
  <c r="L5" i="2"/>
  <c r="M5" i="2"/>
  <c r="K12" i="2"/>
  <c r="L12" i="2"/>
  <c r="M12" i="2"/>
  <c r="M13" i="2"/>
  <c r="L13" i="2"/>
  <c r="K13" i="2"/>
  <c r="H10" i="2"/>
  <c r="H4" i="2"/>
  <c r="H8" i="2"/>
  <c r="H17" i="2"/>
  <c r="H7" i="2"/>
  <c r="H22" i="2"/>
  <c r="H39" i="2"/>
  <c r="H28" i="2"/>
  <c r="H6" i="2"/>
  <c r="H35" i="2"/>
  <c r="H53" i="2"/>
  <c r="H51" i="2"/>
  <c r="H16" i="2"/>
  <c r="H30" i="2"/>
  <c r="H43" i="2"/>
  <c r="H50" i="2"/>
  <c r="H47" i="2"/>
  <c r="H48" i="2"/>
  <c r="H49" i="2"/>
  <c r="H52" i="2"/>
  <c r="H29" i="2"/>
  <c r="H41" i="2"/>
  <c r="H15" i="2"/>
  <c r="H11" i="2"/>
  <c r="H36" i="2"/>
  <c r="H14" i="2"/>
  <c r="H19" i="2"/>
  <c r="H25" i="2"/>
  <c r="H20" i="2"/>
  <c r="H23" i="2"/>
  <c r="H34" i="2"/>
  <c r="H42" i="2"/>
  <c r="H32" i="2"/>
  <c r="H26" i="2"/>
  <c r="H33" i="2"/>
  <c r="H21" i="2"/>
  <c r="H31" i="2"/>
  <c r="H40" i="2"/>
  <c r="H46" i="2"/>
  <c r="H38" i="2"/>
  <c r="H45" i="2"/>
  <c r="H9" i="2"/>
  <c r="H37" i="2"/>
  <c r="H27" i="2"/>
  <c r="H44" i="2"/>
  <c r="H24" i="2"/>
  <c r="H18" i="2"/>
  <c r="H5" i="2"/>
  <c r="H12" i="2"/>
  <c r="H13" i="2"/>
  <c r="G10" i="2"/>
  <c r="CK10" i="2" s="1"/>
  <c r="G4" i="2"/>
  <c r="G8" i="2"/>
  <c r="G17" i="2"/>
  <c r="G7" i="2"/>
  <c r="G22" i="2"/>
  <c r="G39" i="2"/>
  <c r="G28" i="2"/>
  <c r="G6" i="2"/>
  <c r="CK6" i="2" s="1"/>
  <c r="G35" i="2"/>
  <c r="G53" i="2"/>
  <c r="G51" i="2"/>
  <c r="G16" i="2"/>
  <c r="CK16" i="2" s="1"/>
  <c r="G30" i="2"/>
  <c r="G43" i="2"/>
  <c r="G50" i="2"/>
  <c r="G47" i="2"/>
  <c r="CK47" i="2" s="1"/>
  <c r="G48" i="2"/>
  <c r="G49" i="2"/>
  <c r="G52" i="2"/>
  <c r="G29" i="2"/>
  <c r="CK29" i="2" s="1"/>
  <c r="G41" i="2"/>
  <c r="G15" i="2"/>
  <c r="G11" i="2"/>
  <c r="G36" i="2"/>
  <c r="CK36" i="2" s="1"/>
  <c r="G14" i="2"/>
  <c r="G19" i="2"/>
  <c r="G25" i="2"/>
  <c r="G20" i="2"/>
  <c r="CK20" i="2" s="1"/>
  <c r="G23" i="2"/>
  <c r="G34" i="2"/>
  <c r="G42" i="2"/>
  <c r="G32" i="2"/>
  <c r="CK32" i="2" s="1"/>
  <c r="G26" i="2"/>
  <c r="G33" i="2"/>
  <c r="G21" i="2"/>
  <c r="G31" i="2"/>
  <c r="CK31" i="2" s="1"/>
  <c r="G40" i="2"/>
  <c r="G46" i="2"/>
  <c r="G38" i="2"/>
  <c r="G45" i="2"/>
  <c r="CK45" i="2" s="1"/>
  <c r="G9" i="2"/>
  <c r="G37" i="2"/>
  <c r="G27" i="2"/>
  <c r="G44" i="2"/>
  <c r="G24" i="2"/>
  <c r="G18" i="2"/>
  <c r="G5" i="2"/>
  <c r="G12" i="2"/>
  <c r="CK12" i="2" s="1"/>
  <c r="G54" i="2"/>
  <c r="G13" i="2"/>
  <c r="I10" i="2"/>
  <c r="I4" i="2"/>
  <c r="I8" i="2"/>
  <c r="I17" i="2"/>
  <c r="I7" i="2"/>
  <c r="I22" i="2"/>
  <c r="I39" i="2"/>
  <c r="I28" i="2"/>
  <c r="I6" i="2"/>
  <c r="I35" i="2"/>
  <c r="I53" i="2"/>
  <c r="I51" i="2"/>
  <c r="I16" i="2"/>
  <c r="I30" i="2"/>
  <c r="I43" i="2"/>
  <c r="I50" i="2"/>
  <c r="I47" i="2"/>
  <c r="I48" i="2"/>
  <c r="I49" i="2"/>
  <c r="I52" i="2"/>
  <c r="I29" i="2"/>
  <c r="I41" i="2"/>
  <c r="I15" i="2"/>
  <c r="I11" i="2"/>
  <c r="I36" i="2"/>
  <c r="I14" i="2"/>
  <c r="I19" i="2"/>
  <c r="I25" i="2"/>
  <c r="I20" i="2"/>
  <c r="I23" i="2"/>
  <c r="I34" i="2"/>
  <c r="I42" i="2"/>
  <c r="I32" i="2"/>
  <c r="I26" i="2"/>
  <c r="I33" i="2"/>
  <c r="I21" i="2"/>
  <c r="I31" i="2"/>
  <c r="I40" i="2"/>
  <c r="I46" i="2"/>
  <c r="I38" i="2"/>
  <c r="I45" i="2"/>
  <c r="I9" i="2"/>
  <c r="I37" i="2"/>
  <c r="I27" i="2"/>
  <c r="I44" i="2"/>
  <c r="I24" i="2"/>
  <c r="I18" i="2"/>
  <c r="I5" i="2"/>
  <c r="I12" i="2"/>
  <c r="I13" i="2"/>
  <c r="F10" i="2"/>
  <c r="F4" i="2"/>
  <c r="F8" i="2"/>
  <c r="F17" i="2"/>
  <c r="F7" i="2"/>
  <c r="F22" i="2"/>
  <c r="F39" i="2"/>
  <c r="F28" i="2"/>
  <c r="F6" i="2"/>
  <c r="F35" i="2"/>
  <c r="F53" i="2"/>
  <c r="F51" i="2"/>
  <c r="F16" i="2"/>
  <c r="F30" i="2"/>
  <c r="F43" i="2"/>
  <c r="F50" i="2"/>
  <c r="F47" i="2"/>
  <c r="F48" i="2"/>
  <c r="F49" i="2"/>
  <c r="F52" i="2"/>
  <c r="F29" i="2"/>
  <c r="F41" i="2"/>
  <c r="F15" i="2"/>
  <c r="F11" i="2"/>
  <c r="F36" i="2"/>
  <c r="F14" i="2"/>
  <c r="F19" i="2"/>
  <c r="F25" i="2"/>
  <c r="F20" i="2"/>
  <c r="F23" i="2"/>
  <c r="F34" i="2"/>
  <c r="F42" i="2"/>
  <c r="F32" i="2"/>
  <c r="F26" i="2"/>
  <c r="F33" i="2"/>
  <c r="F21" i="2"/>
  <c r="F31" i="2"/>
  <c r="F40" i="2"/>
  <c r="F46" i="2"/>
  <c r="F38" i="2"/>
  <c r="F45" i="2"/>
  <c r="F9" i="2"/>
  <c r="F37" i="2"/>
  <c r="F27" i="2"/>
  <c r="F44" i="2"/>
  <c r="F24" i="2"/>
  <c r="F18" i="2"/>
  <c r="F5" i="2"/>
  <c r="F12" i="2"/>
  <c r="F13" i="2"/>
  <c r="J10" i="2"/>
  <c r="J4" i="2"/>
  <c r="J8" i="2"/>
  <c r="J17" i="2"/>
  <c r="J7" i="2"/>
  <c r="J22" i="2"/>
  <c r="J39" i="2"/>
  <c r="J28" i="2"/>
  <c r="J6" i="2"/>
  <c r="J35" i="2"/>
  <c r="J53" i="2"/>
  <c r="J51" i="2"/>
  <c r="J16" i="2"/>
  <c r="J30" i="2"/>
  <c r="J43" i="2"/>
  <c r="J50" i="2"/>
  <c r="J47" i="2"/>
  <c r="J48" i="2"/>
  <c r="J49" i="2"/>
  <c r="J52" i="2"/>
  <c r="J29" i="2"/>
  <c r="J41" i="2"/>
  <c r="J15" i="2"/>
  <c r="J11" i="2"/>
  <c r="J36" i="2"/>
  <c r="J14" i="2"/>
  <c r="J19" i="2"/>
  <c r="J25" i="2"/>
  <c r="J20" i="2"/>
  <c r="J23" i="2"/>
  <c r="J34" i="2"/>
  <c r="J42" i="2"/>
  <c r="J32" i="2"/>
  <c r="J26" i="2"/>
  <c r="J33" i="2"/>
  <c r="J21" i="2"/>
  <c r="J31" i="2"/>
  <c r="J40" i="2"/>
  <c r="J46" i="2"/>
  <c r="J38" i="2"/>
  <c r="J45" i="2"/>
  <c r="J9" i="2"/>
  <c r="J37" i="2"/>
  <c r="J27" i="2"/>
  <c r="J44" i="2"/>
  <c r="J24" i="2"/>
  <c r="J18" i="2"/>
  <c r="J5" i="2"/>
  <c r="J12" i="2"/>
  <c r="J13" i="2"/>
  <c r="CL5" i="2" l="1"/>
  <c r="CJ15" i="2"/>
  <c r="CJ43" i="2"/>
  <c r="CL20" i="2"/>
  <c r="CM12" i="2"/>
  <c r="CM45" i="2"/>
  <c r="CM32" i="2"/>
  <c r="CM36" i="2"/>
  <c r="CM47" i="2"/>
  <c r="CM6" i="2"/>
  <c r="CM10" i="2"/>
  <c r="CL52" i="2"/>
  <c r="CL13" i="2"/>
  <c r="CM38" i="2"/>
  <c r="CK18" i="2"/>
  <c r="CK46" i="2"/>
  <c r="CK34" i="2"/>
  <c r="CK15" i="2"/>
  <c r="CK43" i="2"/>
  <c r="CK39" i="2"/>
  <c r="CK40" i="2"/>
  <c r="CL12" i="2"/>
  <c r="CL32" i="2"/>
  <c r="CL36" i="2"/>
  <c r="CL10" i="2"/>
  <c r="CK21" i="2"/>
  <c r="CK52" i="2"/>
  <c r="CK17" i="2"/>
  <c r="CK26" i="2"/>
  <c r="CK48" i="2"/>
  <c r="CK35" i="2"/>
  <c r="CK4" i="2"/>
  <c r="CL45" i="2"/>
  <c r="CK27" i="2"/>
  <c r="CK25" i="2"/>
  <c r="CK51" i="2"/>
  <c r="CK9" i="2"/>
  <c r="CL21" i="2"/>
  <c r="CL25" i="2"/>
  <c r="CM24" i="2"/>
  <c r="CM40" i="2"/>
  <c r="CM23" i="2"/>
  <c r="CM41" i="2"/>
  <c r="CM30" i="2"/>
  <c r="CM22" i="2"/>
  <c r="CL6" i="2"/>
  <c r="CL47" i="2"/>
  <c r="CM49" i="2"/>
  <c r="CK22" i="2"/>
  <c r="CJ9" i="2"/>
  <c r="CM37" i="2"/>
  <c r="CK5" i="2"/>
  <c r="CM26" i="2"/>
  <c r="CM4" i="2"/>
  <c r="CL26" i="2"/>
  <c r="CL4" i="2"/>
  <c r="CL23" i="2"/>
  <c r="CM5" i="2"/>
  <c r="CM42" i="2"/>
  <c r="CM50" i="2"/>
  <c r="CM28" i="2"/>
  <c r="CK13" i="2"/>
  <c r="CL29" i="2"/>
  <c r="CJ13" i="2"/>
  <c r="CL24" i="2"/>
  <c r="CL40" i="2"/>
  <c r="CL41" i="2"/>
  <c r="CL30" i="2"/>
  <c r="CL22" i="2"/>
  <c r="CL16" i="2"/>
  <c r="CK14" i="2"/>
  <c r="CL37" i="2"/>
  <c r="CL33" i="2"/>
  <c r="CL19" i="2"/>
  <c r="CL49" i="2"/>
  <c r="CL53" i="2"/>
  <c r="CL8" i="2"/>
  <c r="AC50" i="2"/>
  <c r="AC26" i="2"/>
  <c r="AC14" i="2"/>
  <c r="AC48" i="2"/>
  <c r="CJ31" i="2"/>
  <c r="AC7" i="2"/>
  <c r="CM53" i="2"/>
  <c r="CJ12" i="2"/>
  <c r="CJ36" i="2"/>
  <c r="CJ19" i="2"/>
  <c r="CL9" i="2"/>
  <c r="CL14" i="2"/>
  <c r="CK41" i="2"/>
  <c r="AC18" i="2"/>
  <c r="AC46" i="2"/>
  <c r="CM21" i="2"/>
  <c r="CM25" i="2"/>
  <c r="CM52" i="2"/>
  <c r="CM51" i="2"/>
  <c r="CM17" i="2"/>
  <c r="CK37" i="2"/>
  <c r="CK33" i="2"/>
  <c r="CK19" i="2"/>
  <c r="CK49" i="2"/>
  <c r="CK53" i="2"/>
  <c r="CK8" i="2"/>
  <c r="CL28" i="2"/>
  <c r="AC13" i="2"/>
  <c r="AD37" i="2"/>
  <c r="AC9" i="2"/>
  <c r="AD33" i="2"/>
  <c r="AD19" i="2"/>
  <c r="AD49" i="2"/>
  <c r="AD53" i="2"/>
  <c r="AC35" i="2"/>
  <c r="AD8" i="2"/>
  <c r="AC4" i="2"/>
  <c r="AD5" i="2"/>
  <c r="AD27" i="2"/>
  <c r="AC37" i="2"/>
  <c r="AD21" i="2"/>
  <c r="AC33" i="2"/>
  <c r="AD25" i="2"/>
  <c r="AC19" i="2"/>
  <c r="AD52" i="2"/>
  <c r="AC49" i="2"/>
  <c r="AD51" i="2"/>
  <c r="AC53" i="2"/>
  <c r="AD17" i="2"/>
  <c r="AC8" i="2"/>
  <c r="CJ44" i="2"/>
  <c r="CJ20" i="2"/>
  <c r="CJ29" i="2"/>
  <c r="CJ7" i="2"/>
  <c r="CL27" i="2"/>
  <c r="CL51" i="2"/>
  <c r="CL17" i="2"/>
  <c r="AD44" i="2"/>
  <c r="AC27" i="2"/>
  <c r="AD31" i="2"/>
  <c r="AC21" i="2"/>
  <c r="AD20" i="2"/>
  <c r="AC25" i="2"/>
  <c r="AD29" i="2"/>
  <c r="AC52" i="2"/>
  <c r="AD16" i="2"/>
  <c r="AC51" i="2"/>
  <c r="AD7" i="2"/>
  <c r="AC17" i="2"/>
  <c r="AD24" i="2"/>
  <c r="AC44" i="2"/>
  <c r="AD40" i="2"/>
  <c r="AC31" i="2"/>
  <c r="AD23" i="2"/>
  <c r="AC20" i="2"/>
  <c r="AD41" i="2"/>
  <c r="AC29" i="2"/>
  <c r="AD30" i="2"/>
  <c r="AC16" i="2"/>
  <c r="AD22" i="2"/>
  <c r="CJ35" i="2"/>
  <c r="AD18" i="2"/>
  <c r="AC24" i="2"/>
  <c r="AD46" i="2"/>
  <c r="AC40" i="2"/>
  <c r="AD34" i="2"/>
  <c r="AC23" i="2"/>
  <c r="AD15" i="2"/>
  <c r="AC41" i="2"/>
  <c r="AD43" i="2"/>
  <c r="AC30" i="2"/>
  <c r="AD39" i="2"/>
  <c r="AC22" i="2"/>
  <c r="AD38" i="2"/>
  <c r="AD42" i="2"/>
  <c r="AC34" i="2"/>
  <c r="AD11" i="2"/>
  <c r="AC15" i="2"/>
  <c r="AD50" i="2"/>
  <c r="AC43" i="2"/>
  <c r="AD28" i="2"/>
  <c r="AC39" i="2"/>
  <c r="CJ34" i="2"/>
  <c r="CM33" i="2"/>
  <c r="CM8" i="2"/>
  <c r="CK30" i="2"/>
  <c r="CL38" i="2"/>
  <c r="CL11" i="2"/>
  <c r="CL44" i="2"/>
  <c r="CK42" i="2"/>
  <c r="CK50" i="2"/>
  <c r="CL7" i="2"/>
  <c r="AD36" i="2"/>
  <c r="AC11" i="2"/>
  <c r="AD47" i="2"/>
  <c r="AD6" i="2"/>
  <c r="AC28" i="2"/>
  <c r="AD10" i="2"/>
  <c r="CJ46" i="2"/>
  <c r="CJ39" i="2"/>
  <c r="CM19" i="2"/>
  <c r="CK24" i="2"/>
  <c r="CK23" i="2"/>
  <c r="CL42" i="2"/>
  <c r="CL50" i="2"/>
  <c r="AD12" i="2"/>
  <c r="AC5" i="2"/>
  <c r="AD45" i="2"/>
  <c r="AC38" i="2"/>
  <c r="AD32" i="2"/>
  <c r="AC42" i="2"/>
  <c r="CM13" i="2"/>
  <c r="CM9" i="2"/>
  <c r="CM14" i="2"/>
  <c r="CM48" i="2"/>
  <c r="CM35" i="2"/>
  <c r="CL46" i="2"/>
  <c r="CL34" i="2"/>
  <c r="CL15" i="2"/>
  <c r="CL43" i="2"/>
  <c r="CL39" i="2"/>
  <c r="CK44" i="2"/>
  <c r="CL48" i="2"/>
  <c r="CL35" i="2"/>
  <c r="CK7" i="2"/>
  <c r="AD13" i="2"/>
  <c r="AC12" i="2"/>
  <c r="AD9" i="2"/>
  <c r="AC45" i="2"/>
  <c r="AD26" i="2"/>
  <c r="AC32" i="2"/>
  <c r="AD14" i="2"/>
  <c r="AC36" i="2"/>
  <c r="AD48" i="2"/>
  <c r="AC47" i="2"/>
  <c r="AD35" i="2"/>
  <c r="AC6" i="2"/>
  <c r="AD4" i="2"/>
  <c r="CD4" i="2" s="1"/>
  <c r="AC10" i="2"/>
  <c r="CI30" i="2"/>
  <c r="CI23" i="2"/>
  <c r="CI24" i="2"/>
  <c r="CM44" i="2"/>
  <c r="CM31" i="2"/>
  <c r="CM20" i="2"/>
  <c r="CM29" i="2"/>
  <c r="CM16" i="2"/>
  <c r="CM7" i="2"/>
  <c r="CK38" i="2"/>
  <c r="CK11" i="2"/>
  <c r="CK28" i="2"/>
  <c r="CM27" i="2"/>
  <c r="CL18" i="2"/>
  <c r="CM11" i="2"/>
  <c r="CL31" i="2"/>
  <c r="CM18" i="2"/>
  <c r="CM46" i="2"/>
  <c r="CM34" i="2"/>
  <c r="CM15" i="2"/>
  <c r="CM43" i="2"/>
  <c r="CM39" i="2"/>
  <c r="CJ37" i="2"/>
  <c r="CJ8" i="2"/>
  <c r="CJ26" i="2"/>
  <c r="CJ49" i="2"/>
  <c r="CJ14" i="2"/>
  <c r="CJ48" i="2"/>
  <c r="CJ4" i="2"/>
  <c r="CJ45" i="2"/>
  <c r="CJ32" i="2"/>
  <c r="CJ47" i="2"/>
  <c r="CJ6" i="2"/>
  <c r="CJ10" i="2"/>
  <c r="CJ33" i="2"/>
  <c r="CJ53" i="2"/>
  <c r="CJ42" i="2"/>
  <c r="CJ11" i="2"/>
  <c r="CJ38" i="2"/>
  <c r="CJ50" i="2"/>
  <c r="CJ28" i="2"/>
  <c r="CJ16" i="2"/>
  <c r="CJ27" i="2"/>
  <c r="CJ21" i="2"/>
  <c r="CJ25" i="2"/>
  <c r="CJ52" i="2"/>
  <c r="CJ51" i="2"/>
  <c r="CJ17" i="2"/>
  <c r="CJ5" i="2"/>
  <c r="CJ18" i="2"/>
  <c r="CJ24" i="2"/>
  <c r="CJ40" i="2"/>
  <c r="CJ23" i="2"/>
  <c r="CJ41" i="2"/>
  <c r="CJ30" i="2"/>
  <c r="CJ22" i="2"/>
  <c r="CI13" i="2"/>
  <c r="CI10" i="2"/>
  <c r="CI4" i="2"/>
  <c r="CI8" i="2"/>
  <c r="CI17" i="2"/>
  <c r="CI7" i="2"/>
  <c r="CI22" i="2"/>
  <c r="CI39" i="2"/>
  <c r="CI28" i="2"/>
  <c r="CI6" i="2"/>
  <c r="CI35" i="2"/>
  <c r="CI53" i="2"/>
  <c r="CI51" i="2"/>
  <c r="CI16" i="2"/>
  <c r="CI43" i="2"/>
  <c r="CI50" i="2"/>
  <c r="CI47" i="2"/>
  <c r="CI48" i="2"/>
  <c r="CI49" i="2"/>
  <c r="CI52" i="2"/>
  <c r="CI29" i="2"/>
  <c r="CI41" i="2"/>
  <c r="CI15" i="2"/>
  <c r="CI11" i="2"/>
  <c r="CI36" i="2"/>
  <c r="CI14" i="2"/>
  <c r="CI19" i="2"/>
  <c r="CI25" i="2"/>
  <c r="CI20" i="2"/>
  <c r="CI34" i="2"/>
  <c r="CI42" i="2"/>
  <c r="CI32" i="2"/>
  <c r="CI26" i="2"/>
  <c r="CI33" i="2"/>
  <c r="CI21" i="2"/>
  <c r="CI31" i="2"/>
  <c r="CI40" i="2"/>
  <c r="CI46" i="2"/>
  <c r="CI38" i="2"/>
  <c r="CI45" i="2"/>
  <c r="CI9" i="2"/>
  <c r="CI37" i="2"/>
  <c r="CI27" i="2"/>
  <c r="CI44" i="2"/>
  <c r="CI18" i="2"/>
  <c r="CI5" i="2"/>
  <c r="CI12" i="2"/>
  <c r="CG47" i="2"/>
  <c r="CF52" i="2"/>
  <c r="CF20" i="2"/>
  <c r="CF23" i="2"/>
  <c r="CF34" i="2"/>
  <c r="CF42" i="2"/>
  <c r="CF32" i="2"/>
  <c r="CF33" i="2"/>
  <c r="CF18" i="2"/>
  <c r="CF5" i="2"/>
  <c r="CF12" i="2"/>
  <c r="CG21" i="2"/>
  <c r="CG31" i="2"/>
  <c r="CG40" i="2"/>
  <c r="CG46" i="2"/>
  <c r="CG38" i="2"/>
  <c r="CG45" i="2"/>
  <c r="CG27" i="2"/>
  <c r="CG24" i="2"/>
  <c r="CG52" i="2"/>
  <c r="CF7" i="2"/>
  <c r="CF6" i="2"/>
  <c r="CF35" i="2"/>
  <c r="CF16" i="2"/>
  <c r="CF43" i="2"/>
  <c r="CF50" i="2"/>
  <c r="CF47" i="2"/>
  <c r="CG10" i="2"/>
  <c r="CG53" i="2"/>
  <c r="CF14" i="2"/>
  <c r="CG29" i="2"/>
  <c r="CG41" i="2"/>
  <c r="CG15" i="2"/>
  <c r="CG14" i="2"/>
  <c r="CG19" i="2"/>
  <c r="CG25" i="2"/>
  <c r="CG20" i="2"/>
  <c r="CG23" i="2"/>
  <c r="CG33" i="2"/>
  <c r="CF10" i="2"/>
  <c r="CG35" i="2"/>
  <c r="CG16" i="2"/>
  <c r="CG13" i="2"/>
  <c r="CF4" i="2"/>
  <c r="CF17" i="2"/>
  <c r="CG42" i="2"/>
  <c r="CF40" i="2"/>
  <c r="CF45" i="2"/>
  <c r="CF9" i="2"/>
  <c r="CF37" i="2"/>
  <c r="CF27" i="2"/>
  <c r="CF44" i="2"/>
  <c r="CF24" i="2"/>
  <c r="CG30" i="2"/>
  <c r="CF26" i="2"/>
  <c r="CG48" i="2"/>
  <c r="CG49" i="2"/>
  <c r="CF15" i="2"/>
  <c r="CF11" i="2"/>
  <c r="CF36" i="2"/>
  <c r="CF19" i="2"/>
  <c r="CF25" i="2"/>
  <c r="CG5" i="2"/>
  <c r="CG12" i="2"/>
  <c r="CG39" i="2"/>
  <c r="CG28" i="2"/>
  <c r="CG6" i="2"/>
  <c r="CF53" i="2"/>
  <c r="CG36" i="2"/>
  <c r="CG51" i="2"/>
  <c r="CG34" i="2"/>
  <c r="CG43" i="2"/>
  <c r="CG50" i="2"/>
  <c r="CG32" i="2"/>
  <c r="CG26" i="2"/>
  <c r="CG37" i="2"/>
  <c r="CG18" i="2"/>
  <c r="CG22" i="2"/>
  <c r="CF30" i="2"/>
  <c r="CF48" i="2"/>
  <c r="CF49" i="2"/>
  <c r="CG11" i="2"/>
  <c r="CF21" i="2"/>
  <c r="CF31" i="2"/>
  <c r="CG9" i="2"/>
  <c r="CF28" i="2"/>
  <c r="CG4" i="2"/>
  <c r="CG8" i="2"/>
  <c r="CG17" i="2"/>
  <c r="CG7" i="2"/>
  <c r="CF39" i="2"/>
  <c r="CF29" i="2"/>
  <c r="CF41" i="2"/>
  <c r="CF46" i="2"/>
  <c r="CF38" i="2"/>
  <c r="CG44" i="2"/>
  <c r="CF22" i="2"/>
  <c r="CF8" i="2"/>
  <c r="CF51" i="2"/>
  <c r="CD5" i="2" l="1"/>
  <c r="CD53" i="2"/>
  <c r="CD14" i="2"/>
  <c r="CD26" i="2"/>
  <c r="CD12" i="2"/>
  <c r="CD39" i="2"/>
  <c r="CD17" i="2"/>
  <c r="CD44" i="2"/>
  <c r="CD8" i="2"/>
  <c r="CD13" i="2"/>
  <c r="CD35" i="2"/>
  <c r="CD22" i="2"/>
  <c r="CD41" i="2"/>
  <c r="CD40" i="2"/>
  <c r="CD31" i="2"/>
  <c r="CD7" i="2"/>
  <c r="CD23" i="2"/>
  <c r="CD10" i="2"/>
  <c r="CD11" i="2"/>
  <c r="CD16" i="2"/>
  <c r="CD37" i="2"/>
  <c r="CD25" i="2"/>
  <c r="CD20" i="2"/>
  <c r="CD38" i="2"/>
  <c r="CD21" i="2"/>
  <c r="CD49" i="2"/>
  <c r="CD52" i="2"/>
  <c r="CD51" i="2"/>
  <c r="CD28" i="2"/>
  <c r="CD43" i="2"/>
  <c r="CD48" i="2"/>
  <c r="CD45" i="2"/>
  <c r="CD27" i="2"/>
  <c r="CD36" i="2"/>
  <c r="CD15" i="2"/>
  <c r="CD19" i="2"/>
  <c r="CD24" i="2"/>
  <c r="CD9" i="2"/>
  <c r="CD32" i="2"/>
  <c r="CD33" i="2"/>
  <c r="CD30" i="2"/>
  <c r="CD46" i="2"/>
  <c r="CD6" i="2"/>
  <c r="CD42" i="2"/>
  <c r="CD47" i="2"/>
  <c r="CD29" i="2"/>
  <c r="CD34" i="2"/>
  <c r="CD50" i="2"/>
  <c r="CD18" i="2"/>
  <c r="CP34" i="2"/>
  <c r="CP4" i="2"/>
  <c r="CP12" i="2"/>
  <c r="CO38" i="2"/>
  <c r="CQ40" i="2"/>
  <c r="CP47" i="2"/>
  <c r="CP38" i="2"/>
  <c r="CP18" i="2"/>
  <c r="CP29" i="2"/>
  <c r="CO8" i="2"/>
  <c r="CP44" i="2"/>
  <c r="CP52" i="2"/>
  <c r="CP21" i="2"/>
  <c r="CP17" i="2"/>
  <c r="CQ52" i="2"/>
  <c r="CP20" i="2"/>
  <c r="CQ33" i="2"/>
  <c r="CP26" i="2"/>
  <c r="CQ5" i="2"/>
  <c r="CP13" i="2"/>
  <c r="CP7" i="2"/>
  <c r="CP9" i="2"/>
  <c r="CP11" i="2"/>
  <c r="CP40" i="2"/>
  <c r="CP6" i="2"/>
  <c r="CP42" i="2"/>
  <c r="CP48" i="2"/>
  <c r="CP22" i="2"/>
  <c r="CP31" i="2"/>
  <c r="CP30" i="2"/>
  <c r="CP32" i="2"/>
  <c r="CP45" i="2"/>
  <c r="CO45" i="2"/>
  <c r="CP41" i="2"/>
  <c r="CP27" i="2"/>
  <c r="CP39" i="2"/>
  <c r="CP35" i="2"/>
  <c r="CP49" i="2"/>
  <c r="CP28" i="2"/>
  <c r="CP50" i="2"/>
  <c r="CP8" i="2"/>
  <c r="CQ15" i="2"/>
  <c r="CQ24" i="2"/>
  <c r="CO30" i="2"/>
  <c r="CP36" i="2"/>
  <c r="CP19" i="2"/>
  <c r="CP43" i="2"/>
  <c r="CQ13" i="2"/>
  <c r="CP5" i="2"/>
  <c r="CP46" i="2"/>
  <c r="CP25" i="2"/>
  <c r="CP23" i="2"/>
  <c r="CP24" i="2"/>
  <c r="CO6" i="2"/>
  <c r="CP37" i="2"/>
  <c r="CP14" i="2"/>
  <c r="CP33" i="2"/>
  <c r="CP15" i="2"/>
  <c r="CP51" i="2"/>
  <c r="CP53" i="2"/>
  <c r="CP16" i="2"/>
  <c r="CP10" i="2"/>
  <c r="CQ10" i="2"/>
  <c r="CO28" i="2"/>
  <c r="CQ11" i="2"/>
  <c r="CO44" i="2"/>
  <c r="CQ14" i="2"/>
  <c r="CQ7" i="2"/>
  <c r="CQ44" i="2"/>
  <c r="CQ9" i="2"/>
  <c r="CO42" i="2"/>
  <c r="CO52" i="2"/>
  <c r="CQ18" i="2"/>
  <c r="CO51" i="2"/>
  <c r="CO4" i="2"/>
  <c r="CO20" i="2"/>
  <c r="CQ19" i="2"/>
  <c r="CO31" i="2"/>
  <c r="CQ37" i="2"/>
  <c r="CQ21" i="2"/>
  <c r="CO29" i="2"/>
  <c r="CQ27" i="2"/>
  <c r="CO27" i="2"/>
  <c r="CQ17" i="2"/>
  <c r="CQ25" i="2"/>
  <c r="CO16" i="2"/>
  <c r="CQ50" i="2"/>
  <c r="CO53" i="2"/>
  <c r="CO5" i="2"/>
  <c r="CQ31" i="2"/>
  <c r="CQ36" i="2"/>
  <c r="CO36" i="2"/>
  <c r="CO35" i="2"/>
  <c r="CO34" i="2"/>
  <c r="CQ41" i="2"/>
  <c r="CO32" i="2"/>
  <c r="CQ12" i="2"/>
  <c r="CQ42" i="2"/>
  <c r="CO47" i="2"/>
  <c r="CO9" i="2"/>
  <c r="CQ23" i="2"/>
  <c r="CQ48" i="2"/>
  <c r="CO46" i="2"/>
  <c r="CO19" i="2"/>
  <c r="CQ35" i="2"/>
  <c r="CQ38" i="2"/>
  <c r="CO43" i="2"/>
  <c r="CQ28" i="2"/>
  <c r="CO18" i="2"/>
  <c r="CO21" i="2"/>
  <c r="CO11" i="2"/>
  <c r="CQ32" i="2"/>
  <c r="CO49" i="2"/>
  <c r="CO12" i="2"/>
  <c r="CO40" i="2"/>
  <c r="CO14" i="2"/>
  <c r="CO7" i="2"/>
  <c r="CQ20" i="2"/>
  <c r="CQ30" i="2"/>
  <c r="CQ39" i="2"/>
  <c r="CO33" i="2"/>
  <c r="CO15" i="2"/>
  <c r="CO39" i="2"/>
  <c r="CQ53" i="2"/>
  <c r="CO10" i="2"/>
  <c r="CQ51" i="2"/>
  <c r="CO13" i="2"/>
  <c r="CQ8" i="2"/>
  <c r="CQ26" i="2"/>
  <c r="CO24" i="2"/>
  <c r="CO22" i="2"/>
  <c r="CO37" i="2"/>
  <c r="CQ34" i="2"/>
  <c r="CQ49" i="2"/>
  <c r="CO25" i="2"/>
  <c r="CO17" i="2"/>
  <c r="CQ43" i="2"/>
  <c r="CQ46" i="2"/>
  <c r="CQ47" i="2"/>
  <c r="CQ16" i="2"/>
  <c r="CQ45" i="2"/>
  <c r="CO23" i="2"/>
  <c r="CO48" i="2"/>
  <c r="CQ4" i="2"/>
  <c r="CO41" i="2"/>
  <c r="CO50" i="2"/>
  <c r="CQ29" i="2"/>
  <c r="CQ22" i="2"/>
  <c r="CO26" i="2"/>
  <c r="CQ6" i="2"/>
  <c r="CN27" i="2" l="1"/>
  <c r="CN52" i="2"/>
  <c r="CN21" i="2"/>
  <c r="CN37" i="2"/>
  <c r="CN43" i="2"/>
  <c r="CN24" i="2"/>
  <c r="CN34" i="2"/>
  <c r="CN11" i="2"/>
  <c r="CN49" i="2"/>
  <c r="CN31" i="2"/>
  <c r="CN47" i="2"/>
  <c r="CN25" i="2"/>
  <c r="CN30" i="2"/>
  <c r="CN22" i="2"/>
  <c r="CN9" i="2"/>
  <c r="CN46" i="2"/>
  <c r="CN23" i="2"/>
  <c r="CN53" i="2"/>
  <c r="CN44" i="2"/>
  <c r="CN50" i="2"/>
  <c r="CN18" i="2"/>
  <c r="CN20" i="2"/>
  <c r="CN16" i="2"/>
  <c r="CN12" i="2"/>
  <c r="CN13" i="2"/>
  <c r="CN10" i="2"/>
  <c r="CN7" i="2"/>
  <c r="CN17" i="2"/>
  <c r="CN36" i="2"/>
  <c r="CN38" i="2"/>
  <c r="CN35" i="2"/>
  <c r="CN48" i="2"/>
  <c r="CN14" i="2"/>
  <c r="CN51" i="2"/>
  <c r="CN8" i="2"/>
  <c r="CN32" i="2"/>
  <c r="CN4" i="2"/>
  <c r="CN41" i="2"/>
  <c r="CN28" i="2"/>
  <c r="CN26" i="2"/>
  <c r="CN39" i="2"/>
  <c r="CN15" i="2"/>
  <c r="CN19" i="2"/>
  <c r="CN33" i="2"/>
  <c r="CN40" i="2"/>
  <c r="CN45" i="2"/>
  <c r="CN6" i="2"/>
  <c r="CN42" i="2"/>
  <c r="CN29" i="2"/>
  <c r="CN5" i="2"/>
</calcChain>
</file>

<file path=xl/sharedStrings.xml><?xml version="1.0" encoding="utf-8"?>
<sst xmlns="http://schemas.openxmlformats.org/spreadsheetml/2006/main" count="1037" uniqueCount="167">
  <si>
    <t>All Registered Voters</t>
  </si>
  <si>
    <t>Republicans</t>
  </si>
  <si>
    <t>Democrats</t>
  </si>
  <si>
    <t>Independents</t>
  </si>
  <si>
    <t>NameID*Net Favorability</t>
  </si>
  <si>
    <t>All Reg Voters</t>
  </si>
  <si>
    <t>Party_Score</t>
  </si>
  <si>
    <t>Experience_Score</t>
  </si>
  <si>
    <t>Birth State_Score</t>
  </si>
  <si>
    <t>County_Score</t>
  </si>
  <si>
    <t>U.S. Senator_Score</t>
  </si>
  <si>
    <t>U.S. Congressman_Score</t>
  </si>
  <si>
    <t>Governor_Score</t>
  </si>
  <si>
    <t>Statewide Office in Arizona_Score</t>
  </si>
  <si>
    <t>Electoral History_Score</t>
  </si>
  <si>
    <t>Gender_Score</t>
  </si>
  <si>
    <t>Age_Score</t>
  </si>
  <si>
    <t>Ethnic Minority_Score</t>
  </si>
  <si>
    <t>Parental Status_Score</t>
  </si>
  <si>
    <t>Demographic Score</t>
  </si>
  <si>
    <t>Total Experience Score</t>
  </si>
  <si>
    <t>Total</t>
  </si>
  <si>
    <t>Dem</t>
  </si>
  <si>
    <t>Ind</t>
  </si>
  <si>
    <t>Rep</t>
  </si>
  <si>
    <r>
      <t xml:space="preserve">Demographic and Experience Score
</t>
    </r>
    <r>
      <rPr>
        <i/>
        <sz val="11"/>
        <color rgb="FF333333"/>
        <rFont val="Tahoma"/>
        <family val="2"/>
      </rPr>
      <t>Points are awarded based on whether the individual matches voters' preferred characteristics 
(i.e. more voters preferred a female candidate than a male, so females were awarded more points than males)</t>
    </r>
  </si>
  <si>
    <t>Katie Hobbs, Arizona Governor</t>
  </si>
  <si>
    <t>Mark Kelly, US Senator</t>
  </si>
  <si>
    <t>Ruben Gallego, US Senator</t>
  </si>
  <si>
    <t>Adrian Fontes, Arizona Secretary of State</t>
  </si>
  <si>
    <t>Kris Mayes, Arizona Attorney General</t>
  </si>
  <si>
    <t>Kimberly Yee, Arizona State Treasurer</t>
  </si>
  <si>
    <t>Tom Horne, Arizona Superintendent of Public Instruction</t>
  </si>
  <si>
    <t>Warren Petersen, state Senate GOP leader</t>
  </si>
  <si>
    <t>Steve Montenegro, state House GOP leader</t>
  </si>
  <si>
    <t>Kate Gallego, Mayor of Phoenix</t>
  </si>
  <si>
    <t>Regina Romero, Mayor of Tucson</t>
  </si>
  <si>
    <t>Kari Lake, recent gubernatorial candidate</t>
  </si>
  <si>
    <t>Blake Masters, recent US Senate candidate</t>
  </si>
  <si>
    <t>Doug Ducey, former Governor of Arizona</t>
  </si>
  <si>
    <t>Kyrsten Sinema, former U.S. Senator</t>
  </si>
  <si>
    <t>Mark Brnovich, former Arizona Attorney General</t>
  </si>
  <si>
    <t>Paul Gosar, Congressman</t>
  </si>
  <si>
    <t>Andy Biggs, Congressman</t>
  </si>
  <si>
    <t>Juan Ciscomani, Congressman</t>
  </si>
  <si>
    <t>Abe Hamadeh, Congressman</t>
  </si>
  <si>
    <t>Debbie Lesko, former Congresswoman</t>
  </si>
  <si>
    <t>David Schweikert, Congressman</t>
  </si>
  <si>
    <t>Eli Crane, Congressman</t>
  </si>
  <si>
    <t>Greg Stanton, Congressman</t>
  </si>
  <si>
    <t>Adelita Grijalva, Congresswoman</t>
  </si>
  <si>
    <t>Yassamin Ansari, Congresswoman</t>
  </si>
  <si>
    <t>Rachel Mitchell, Maricopa County Attorney</t>
  </si>
  <si>
    <t>Carine Werner, Arizona State Representative</t>
  </si>
  <si>
    <t>John Giles, former Mayor of Mesa</t>
  </si>
  <si>
    <t>Corey Woods, Mayor of Tempe</t>
  </si>
  <si>
    <t>David Ortega, Mayor of Scottsdale</t>
  </si>
  <si>
    <t>Jimmy McCain, Arizona Board of Regents</t>
  </si>
  <si>
    <t>Chad Campbell, Chief of Staff to Governor Katie Hobbs</t>
  </si>
  <si>
    <t>Priya Sundareshan, Arizona State Senator</t>
  </si>
  <si>
    <t>Oscar De Los Santos, Arizona State Representative</t>
  </si>
  <si>
    <t>Kiana Sears, Arizona State Senator</t>
  </si>
  <si>
    <t>Alma Hernandez, Arizona State Representative</t>
  </si>
  <si>
    <t>Thomas Galvin, Chairman, Maricopa Board of Supervisors</t>
  </si>
  <si>
    <t>Gina Swoboda, Chairperson of the Arizona Republican Party</t>
  </si>
  <si>
    <t>Lea Márquez Peterson, Arizona Corporation Commission</t>
  </si>
  <si>
    <t>Laura Conover, Pima County Attorney</t>
  </si>
  <si>
    <t>Karrin Taylor Robson, gubernatorial candidate</t>
  </si>
  <si>
    <t>Jonathan Nez, former Navajo Nation president</t>
  </si>
  <si>
    <t>Elijah Norton, Business leader</t>
  </si>
  <si>
    <t>Carlos Garcia, Phoenix City Councilmember</t>
  </si>
  <si>
    <t>Marlene Galán Woods, recent congressional candidate</t>
  </si>
  <si>
    <t>Justin Heap, Maricopa County Recorder</t>
  </si>
  <si>
    <t>Erika Kirk, CEO of Turning Point USA</t>
  </si>
  <si>
    <t>Jay Feely, former Arizona Cardinals Kicker</t>
  </si>
  <si>
    <t>Paul Penzone, former Maricopa County Sheriff</t>
  </si>
  <si>
    <t>Very.Favorable</t>
  </si>
  <si>
    <t>Somewhat.Favorable</t>
  </si>
  <si>
    <t>Somewhat.Unfavorable</t>
  </si>
  <si>
    <t>Very..Unfavorable</t>
  </si>
  <si>
    <t>No.Opinion</t>
  </si>
  <si>
    <t>Never.Heard.Of</t>
  </si>
  <si>
    <t>Total.Net.Pos</t>
  </si>
  <si>
    <t>Total.Net.Neg</t>
  </si>
  <si>
    <t>Total.Net/Fav</t>
  </si>
  <si>
    <t>Total Fav - All Voters</t>
  </si>
  <si>
    <t>NET</t>
  </si>
  <si>
    <t>TOTAL Favorable</t>
  </si>
  <si>
    <t>TOTAL Unfavorable</t>
  </si>
  <si>
    <t>Very favorable</t>
  </si>
  <si>
    <t>Somewhat favorable</t>
  </si>
  <si>
    <t>Somewhat unfavorable</t>
  </si>
  <si>
    <t>Very unfavorable</t>
  </si>
  <si>
    <t>No opinion</t>
  </si>
  <si>
    <t>Never heard of</t>
  </si>
  <si>
    <t>Total Favorability - Republican</t>
  </si>
  <si>
    <t>Total Favorability - Democrat</t>
  </si>
  <si>
    <t>Total Favorability - IND</t>
  </si>
  <si>
    <t>Democrat</t>
  </si>
  <si>
    <t>Republican</t>
  </si>
  <si>
    <t>Has Political Experience</t>
  </si>
  <si>
    <t>Fresh face</t>
  </si>
  <si>
    <t>Maricopa</t>
  </si>
  <si>
    <t>Pima</t>
  </si>
  <si>
    <t>A more rural county</t>
  </si>
  <si>
    <t>Ran and lost</t>
  </si>
  <si>
    <t>Ran and won</t>
  </si>
  <si>
    <t>Has never ran</t>
  </si>
  <si>
    <t>Local Office</t>
  </si>
  <si>
    <t>Arizona State Legislature_Score</t>
  </si>
  <si>
    <t>Male</t>
  </si>
  <si>
    <t>Under 60 Years Old</t>
  </si>
  <si>
    <t>Minority</t>
  </si>
  <si>
    <t>Female</t>
  </si>
  <si>
    <t>Non-minority</t>
  </si>
  <si>
    <t>Over 60 Years Old</t>
  </si>
  <si>
    <t>No Children</t>
  </si>
  <si>
    <t>Parent</t>
  </si>
  <si>
    <t>Q01: If you would prefer a candidate who is a Republican, select Republican. If you would prefer a candidate who is a Democrat, select Democrat. If you don't mind either or like both, select the option you would prefer more. If it truly doesn't make a difference to you, you can indicate that, too.</t>
  </si>
  <si>
    <t>Breakdown</t>
  </si>
  <si>
    <t>Registered Voters</t>
  </si>
  <si>
    <t>Raw N</t>
  </si>
  <si>
    <t>Weighted N</t>
  </si>
  <si>
    <t>It doesn't make a difference</t>
  </si>
  <si>
    <t>Q02: Someone with political experience or a fresh face?</t>
  </si>
  <si>
    <t>Q03: Someone born in the State of Arizona or born somewhere else?</t>
  </si>
  <si>
    <t>Arizona</t>
  </si>
  <si>
    <t>Somewhere else</t>
  </si>
  <si>
    <t>Q04: Someone from Maricopa County, Pima County, or a more rural county?</t>
  </si>
  <si>
    <t>Q05: Someone who is or has been a U.S. Senator, or not?</t>
  </si>
  <si>
    <t>Q06: Someone who is or has been a U.S. Congressperson, or not?</t>
  </si>
  <si>
    <t>Q07: Someone who is or has been a Governor, or not?</t>
  </si>
  <si>
    <t>Is/Was a Governor</t>
  </si>
  <si>
    <t>Hasn't been a Governor</t>
  </si>
  <si>
    <t>Q08: Someone who is holding or has held a statewide office in Arizona, or not?</t>
  </si>
  <si>
    <t>Q09: Someone who is serving or has served in the Arizona State Legislature, or not?</t>
  </si>
  <si>
    <t>Q10: Someone who is holding or has held local office (city, county, school board, etc.), or not?</t>
  </si>
  <si>
    <t>It doesn’t make a difference</t>
  </si>
  <si>
    <t>Q11: Someone who has run for office and won, run for office but never won, or someone who has never run for office?</t>
  </si>
  <si>
    <t>Q12: A male or a female?</t>
  </si>
  <si>
    <t>Q13: Someone younger than 60 years old, or older?</t>
  </si>
  <si>
    <t>Q14: Someone who is a racial or ethnic minority, or not?</t>
  </si>
  <si>
    <t>Q15: A parent or someone who does not have children?</t>
  </si>
  <si>
    <t>No children</t>
  </si>
  <si>
    <t>Democratic</t>
  </si>
  <si>
    <t>Independent/Other</t>
  </si>
  <si>
    <t>Has Political experience</t>
  </si>
  <si>
    <t>US Senator</t>
  </si>
  <si>
    <t>Not US Senator</t>
  </si>
  <si>
    <t>US Representative</t>
  </si>
  <si>
    <t>State Office</t>
  </si>
  <si>
    <t>State Legislator</t>
  </si>
  <si>
    <t>Over 60 years old</t>
  </si>
  <si>
    <t>under 60 years old</t>
  </si>
  <si>
    <t>Not US Representative</t>
  </si>
  <si>
    <t>Not State Office</t>
  </si>
  <si>
    <t>Not State Legislator</t>
  </si>
  <si>
    <t>Not Local Office</t>
  </si>
  <si>
    <t>IND</t>
  </si>
  <si>
    <t>Attributes</t>
  </si>
  <si>
    <t>Instruction Manual
Use the filters (the boxes with the arrows) in row three to sort the columns from highest to lowest or vice versa. Before you started, the individuals were ordered from lowest to highest NPI Power Ranking among all registered voters. You can sort these individuals not only by NPI Power Ranking, but also Name ID, Net Favorability Rating, and Demographic/Experience Score. Enjoy!</t>
  </si>
  <si>
    <t xml:space="preserve">About this Document
Given the consequences these elections will have on state and national politics, it is essential to start looking at prospective candidates early. Because of this, 
Noble Predictive Insights (NPI) is releasing its Power Ranking of 50 potential candidates for these offices. NPI has based its Power Rankings off key indicators 
of a candidates ability to win statewide and a recent survey which asked voters their opinions of the specific individuals as well as what they look for in a 
candidate for statewide office. </t>
  </si>
  <si>
    <r>
      <t xml:space="preserve">Net Favorability
</t>
    </r>
    <r>
      <rPr>
        <i/>
        <sz val="11"/>
        <color rgb="FF333333"/>
        <rFont val="Tahoma"/>
        <family val="2"/>
      </rPr>
      <t>Share of voters who have a favorable view of the individual minus the share of those who have an unfavorable view</t>
    </r>
  </si>
  <si>
    <r>
      <t>Name ID</t>
    </r>
    <r>
      <rPr>
        <i/>
        <sz val="10"/>
        <color rgb="FF333333"/>
        <rFont val="Tahoma"/>
        <family val="2"/>
      </rPr>
      <t xml:space="preserve">
</t>
    </r>
    <r>
      <rPr>
        <i/>
        <sz val="11"/>
        <color rgb="FF333333"/>
        <rFont val="Tahoma"/>
        <family val="2"/>
      </rPr>
      <t>Share of voters who have heard of the individual</t>
    </r>
  </si>
  <si>
    <r>
      <t xml:space="preserve">NPI Power Ranking
</t>
    </r>
    <r>
      <rPr>
        <i/>
        <sz val="10"/>
        <color rgb="FF333333"/>
        <rFont val="Tahoma"/>
        <family val="2"/>
      </rPr>
      <t>Rank of the NPI Power Score is from Highest to Lowest</t>
    </r>
  </si>
  <si>
    <r>
      <t xml:space="preserve">NPI Power Score
</t>
    </r>
    <r>
      <rPr>
        <i/>
        <sz val="11"/>
        <color rgb="FF333333"/>
        <rFont val="Tahoma"/>
        <family val="2"/>
      </rPr>
      <t>Using a formula based only on Name ID, Net Favorability, and Demographic/Experience Score</t>
    </r>
  </si>
  <si>
    <t>* average of preference for R and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</si>
</sst>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font>
    <font>
      <b/>
      <sz val="10"/>
      <name val="Arial"/>
      <family val="2"/>
    </font>
    <font>
      <sz val="8"/>
      <name val="Arial"/>
      <family val="2"/>
    </font>
    <font>
      <sz val="8"/>
      <name val="Verdana"/>
      <family val="2"/>
    </font>
    <font>
      <b/>
      <sz val="8"/>
      <color rgb="FF333333"/>
      <name val="Arial"/>
      <family val="2"/>
    </font>
    <font>
      <b/>
      <sz val="8"/>
      <color rgb="FF333333"/>
      <name val="Arial"/>
      <family val="2"/>
    </font>
    <font>
      <b/>
      <sz val="8"/>
      <color rgb="FF000000"/>
      <name val="Arial"/>
      <family val="2"/>
    </font>
    <font>
      <b/>
      <sz val="8"/>
      <color rgb="FF000000"/>
      <name val="Arial"/>
      <family val="2"/>
    </font>
    <font>
      <b/>
      <sz val="8"/>
      <name val="Arial"/>
      <family val="2"/>
    </font>
    <font>
      <sz val="8"/>
      <color rgb="FF000000"/>
      <name val="Arial"/>
      <family val="2"/>
    </font>
    <font>
      <sz val="8"/>
      <color rgb="FF000000"/>
      <name val="Arial"/>
      <family val="2"/>
    </font>
    <font>
      <sz val="10"/>
      <name val="Arial"/>
      <family val="2"/>
    </font>
    <font>
      <sz val="14"/>
      <name val="Arial"/>
      <family val="2"/>
    </font>
    <font>
      <sz val="10"/>
      <name val="Tahoma"/>
      <family val="2"/>
    </font>
    <font>
      <b/>
      <sz val="14"/>
      <color rgb="FF333333"/>
      <name val="Tahoma"/>
      <family val="2"/>
    </font>
    <font>
      <i/>
      <sz val="10"/>
      <color rgb="FF333333"/>
      <name val="Tahoma"/>
      <family val="2"/>
    </font>
    <font>
      <sz val="14"/>
      <name val="Tahoma"/>
      <family val="2"/>
    </font>
    <font>
      <sz val="14"/>
      <color theme="1"/>
      <name val="Tahoma"/>
      <family val="2"/>
    </font>
    <font>
      <sz val="11"/>
      <name val="Tahoma"/>
      <family val="2"/>
    </font>
    <font>
      <b/>
      <sz val="10"/>
      <color rgb="FF000000"/>
      <name val="Tahoma"/>
      <family val="2"/>
    </font>
    <font>
      <sz val="8"/>
      <color rgb="FF000000"/>
      <name val="Tahoma"/>
      <family val="2"/>
    </font>
    <font>
      <sz val="12"/>
      <name val="Tahoma"/>
      <family val="2"/>
    </font>
    <font>
      <b/>
      <sz val="14"/>
      <name val="Tahoma"/>
      <family val="2"/>
    </font>
    <font>
      <sz val="12"/>
      <color rgb="FF000000"/>
      <name val="Tahoma"/>
      <family val="2"/>
    </font>
    <font>
      <i/>
      <sz val="11"/>
      <color rgb="FF333333"/>
      <name val="Tahoma"/>
      <family val="2"/>
    </font>
    <font>
      <sz val="11"/>
      <color rgb="FF000000"/>
      <name val="Calibri"/>
      <family val="2"/>
    </font>
    <font>
      <sz val="11"/>
      <name val="Aptos"/>
    </font>
    <font>
      <b/>
      <sz val="11"/>
      <color rgb="FF000000"/>
      <name val="Calibri"/>
      <family val="2"/>
    </font>
    <font>
      <b/>
      <sz val="11"/>
      <name val="Aptos"/>
    </font>
    <font>
      <i/>
      <sz val="11"/>
      <color rgb="FF000000"/>
      <name val="Calibri"/>
      <family val="2"/>
    </font>
  </fonts>
  <fills count="12">
    <fill>
      <patternFill patternType="none"/>
    </fill>
    <fill>
      <patternFill patternType="gray125"/>
    </fill>
    <fill>
      <patternFill patternType="solid">
        <fgColor rgb="FFFFFFFF"/>
        <bgColor indexed="64"/>
      </patternFill>
    </fill>
    <fill>
      <patternFill patternType="solid">
        <fgColor rgb="FFEEEDEC"/>
        <bgColor indexed="64"/>
      </patternFill>
    </fill>
    <fill>
      <patternFill patternType="solid">
        <fgColor rgb="FFF7F7F7"/>
        <bgColor indexed="64"/>
      </patternFill>
    </fill>
    <fill>
      <patternFill patternType="solid">
        <fgColor rgb="FF999999"/>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rgb="FFF5F9FD"/>
      </patternFill>
    </fill>
    <fill>
      <patternFill patternType="solid">
        <fgColor rgb="FFE6EFF8"/>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bottom/>
      <diagonal/>
    </border>
    <border>
      <left/>
      <right style="medium">
        <color rgb="FF000000"/>
      </right>
      <top/>
      <bottom/>
      <diagonal/>
    </border>
    <border>
      <left style="medium">
        <color indexed="64"/>
      </left>
      <right/>
      <top style="thin">
        <color rgb="FFFFFFFF"/>
      </top>
      <bottom style="thin">
        <color rgb="FFFFFFFF"/>
      </bottom>
      <diagonal/>
    </border>
    <border>
      <left style="medium">
        <color indexed="64"/>
      </left>
      <right/>
      <top style="medium">
        <color indexed="64"/>
      </top>
      <bottom style="thin">
        <color indexed="9"/>
      </bottom>
      <diagonal/>
    </border>
    <border>
      <left style="medium">
        <color indexed="64"/>
      </left>
      <right/>
      <top style="thin">
        <color rgb="FFFFFFFF"/>
      </top>
      <bottom style="thin">
        <color indexed="9"/>
      </bottom>
      <diagonal/>
    </border>
    <border>
      <left style="medium">
        <color indexed="64"/>
      </left>
      <right/>
      <top style="thin">
        <color rgb="FFFFFFFF"/>
      </top>
      <bottom style="medium">
        <color indexed="64"/>
      </bottom>
      <diagonal/>
    </border>
    <border>
      <left style="thin">
        <color rgb="FFFFFFFF"/>
      </left>
      <right/>
      <top/>
      <bottom style="thin">
        <color rgb="FFFFFFF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49" fontId="1" fillId="0" borderId="0"/>
    <xf numFmtId="0" fontId="3" fillId="2" borderId="0">
      <alignment horizontal="center"/>
    </xf>
    <xf numFmtId="0" fontId="5" fillId="3" borderId="1">
      <alignment horizontal="center"/>
    </xf>
    <xf numFmtId="0" fontId="5" fillId="3" borderId="1">
      <alignment horizontal="right"/>
    </xf>
    <xf numFmtId="0" fontId="7" fillId="3" borderId="1"/>
    <xf numFmtId="0" fontId="8" fillId="4" borderId="1">
      <alignment horizontal="right"/>
    </xf>
    <xf numFmtId="0" fontId="10" fillId="4" borderId="1">
      <alignment horizontal="right"/>
    </xf>
    <xf numFmtId="0" fontId="8" fillId="4" borderId="1">
      <alignment horizontal="right"/>
    </xf>
    <xf numFmtId="0" fontId="2" fillId="5" borderId="2">
      <alignment horizontal="right"/>
    </xf>
    <xf numFmtId="0" fontId="4" fillId="3" borderId="1">
      <alignment horizontal="center"/>
    </xf>
    <xf numFmtId="0" fontId="6" fillId="3" borderId="1"/>
    <xf numFmtId="0" fontId="9" fillId="4" borderId="1">
      <alignment horizontal="right"/>
    </xf>
    <xf numFmtId="9" fontId="11" fillId="0" borderId="0" applyFont="0" applyFill="0" applyBorder="0" applyAlignment="0" applyProtection="0"/>
  </cellStyleXfs>
  <cellXfs count="77">
    <xf numFmtId="0" fontId="0" fillId="0" borderId="0" xfId="0"/>
    <xf numFmtId="9" fontId="0" fillId="0" borderId="0" xfId="0" applyNumberFormat="1"/>
    <xf numFmtId="0" fontId="11" fillId="0" borderId="0" xfId="0" applyFont="1"/>
    <xf numFmtId="0" fontId="0" fillId="0" borderId="0" xfId="0" applyAlignment="1">
      <alignment horizontal="center" vertical="center"/>
    </xf>
    <xf numFmtId="0" fontId="13" fillId="0" borderId="0" xfId="0" applyFont="1"/>
    <xf numFmtId="0" fontId="13" fillId="0" borderId="0" xfId="0" applyFont="1" applyAlignment="1">
      <alignment horizontal="center" vertical="center"/>
    </xf>
    <xf numFmtId="0" fontId="14" fillId="3" borderId="0" xfId="10" applyFont="1" applyBorder="1" applyAlignment="1">
      <alignment vertical="center" wrapText="1"/>
    </xf>
    <xf numFmtId="0" fontId="18" fillId="0" borderId="0" xfId="0" applyFont="1" applyAlignment="1">
      <alignment horizontal="center" vertical="center"/>
    </xf>
    <xf numFmtId="0" fontId="19" fillId="3" borderId="3" xfId="5" applyFont="1" applyBorder="1" applyAlignment="1">
      <alignment wrapText="1"/>
    </xf>
    <xf numFmtId="164" fontId="20" fillId="4" borderId="14" xfId="7" applyNumberFormat="1" applyFont="1" applyBorder="1">
      <alignment horizontal="right"/>
    </xf>
    <xf numFmtId="1" fontId="16" fillId="0" borderId="8" xfId="0" applyNumberFormat="1" applyFont="1" applyBorder="1" applyAlignment="1">
      <alignment horizontal="center" vertical="center"/>
    </xf>
    <xf numFmtId="0" fontId="16" fillId="0" borderId="0" xfId="0" applyFont="1" applyAlignment="1">
      <alignment horizontal="center" vertical="center"/>
    </xf>
    <xf numFmtId="0" fontId="16" fillId="0" borderId="9" xfId="0" applyFont="1" applyBorder="1" applyAlignment="1">
      <alignment horizontal="center" vertical="center"/>
    </xf>
    <xf numFmtId="1" fontId="22" fillId="0" borderId="8" xfId="0" applyNumberFormat="1" applyFont="1" applyBorder="1" applyAlignment="1">
      <alignment horizontal="center" vertical="center"/>
    </xf>
    <xf numFmtId="0" fontId="22" fillId="0" borderId="0" xfId="0" applyFont="1" applyAlignment="1">
      <alignment horizontal="center" vertical="center"/>
    </xf>
    <xf numFmtId="0" fontId="22" fillId="0" borderId="9" xfId="0" applyFont="1" applyBorder="1" applyAlignment="1">
      <alignment horizontal="center" vertical="center"/>
    </xf>
    <xf numFmtId="9" fontId="23" fillId="4" borderId="0" xfId="7" applyNumberFormat="1" applyFont="1" applyBorder="1" applyAlignment="1">
      <alignment horizontal="center" vertical="center"/>
    </xf>
    <xf numFmtId="9" fontId="21" fillId="0" borderId="0" xfId="0" applyNumberFormat="1" applyFont="1" applyAlignment="1">
      <alignment horizontal="center" vertical="center"/>
    </xf>
    <xf numFmtId="9" fontId="21" fillId="0" borderId="4" xfId="0" applyNumberFormat="1" applyFont="1" applyBorder="1" applyAlignment="1">
      <alignment horizontal="center" vertical="center"/>
    </xf>
    <xf numFmtId="9" fontId="23" fillId="4" borderId="3" xfId="12" applyNumberFormat="1" applyFont="1" applyBorder="1" applyAlignment="1">
      <alignment horizontal="center" vertical="center"/>
    </xf>
    <xf numFmtId="9" fontId="23" fillId="4" borderId="0" xfId="12" applyNumberFormat="1" applyFont="1" applyBorder="1" applyAlignment="1">
      <alignment horizontal="center" vertical="center"/>
    </xf>
    <xf numFmtId="9" fontId="23" fillId="4" borderId="4" xfId="12" applyNumberFormat="1" applyFont="1" applyBorder="1" applyAlignment="1">
      <alignment horizontal="center" vertical="center"/>
    </xf>
    <xf numFmtId="2" fontId="23" fillId="4" borderId="3" xfId="12" applyNumberFormat="1" applyFont="1" applyBorder="1" applyAlignment="1">
      <alignment horizontal="center" vertical="center"/>
    </xf>
    <xf numFmtId="2" fontId="21" fillId="0" borderId="0" xfId="0" applyNumberFormat="1" applyFont="1" applyAlignment="1">
      <alignment horizontal="center" vertical="center"/>
    </xf>
    <xf numFmtId="2" fontId="21" fillId="0" borderId="4" xfId="0" applyNumberFormat="1" applyFont="1" applyBorder="1" applyAlignment="1">
      <alignment horizontal="center" vertical="center"/>
    </xf>
    <xf numFmtId="2" fontId="21" fillId="0" borderId="3" xfId="13" applyNumberFormat="1" applyFont="1" applyBorder="1" applyAlignment="1">
      <alignment horizontal="center" vertical="center"/>
    </xf>
    <xf numFmtId="2" fontId="21" fillId="0" borderId="0" xfId="13" applyNumberFormat="1" applyFont="1" applyBorder="1" applyAlignment="1">
      <alignment horizontal="center" vertical="center"/>
    </xf>
    <xf numFmtId="2" fontId="21" fillId="0" borderId="4" xfId="13" applyNumberFormat="1" applyFont="1" applyBorder="1" applyAlignment="1">
      <alignment horizontal="center" vertical="center"/>
    </xf>
    <xf numFmtId="2" fontId="21" fillId="0" borderId="0" xfId="13" applyNumberFormat="1" applyFont="1" applyAlignment="1">
      <alignment horizontal="center" vertical="center"/>
    </xf>
    <xf numFmtId="2" fontId="23" fillId="4" borderId="5" xfId="12" applyNumberFormat="1" applyFont="1" applyBorder="1" applyAlignment="1">
      <alignment horizontal="center" vertical="center"/>
    </xf>
    <xf numFmtId="2" fontId="21" fillId="0" borderId="6" xfId="0" applyNumberFormat="1" applyFont="1" applyBorder="1" applyAlignment="1">
      <alignment horizontal="center" vertical="center"/>
    </xf>
    <xf numFmtId="2" fontId="21" fillId="0" borderId="7" xfId="0" applyNumberFormat="1" applyFont="1" applyBorder="1" applyAlignment="1">
      <alignment horizontal="center" vertical="center"/>
    </xf>
    <xf numFmtId="2" fontId="21" fillId="0" borderId="5" xfId="13" applyNumberFormat="1" applyFont="1" applyBorder="1" applyAlignment="1">
      <alignment horizontal="center" vertical="center"/>
    </xf>
    <xf numFmtId="2" fontId="21" fillId="0" borderId="6" xfId="13" applyNumberFormat="1" applyFont="1" applyBorder="1" applyAlignment="1">
      <alignment horizontal="center" vertical="center"/>
    </xf>
    <xf numFmtId="2" fontId="21" fillId="0" borderId="7" xfId="13" applyNumberFormat="1" applyFont="1" applyBorder="1" applyAlignment="1">
      <alignment horizontal="center" vertical="center"/>
    </xf>
    <xf numFmtId="0" fontId="19" fillId="3" borderId="11" xfId="5" applyFont="1" applyBorder="1" applyAlignment="1">
      <alignment horizontal="left" vertical="center" wrapText="1"/>
    </xf>
    <xf numFmtId="0" fontId="19" fillId="3" borderId="10" xfId="5" applyFont="1" applyBorder="1" applyAlignment="1">
      <alignment horizontal="left" vertical="center" wrapText="1"/>
    </xf>
    <xf numFmtId="0" fontId="19" fillId="3" borderId="12" xfId="5" applyFont="1" applyBorder="1" applyAlignment="1">
      <alignment horizontal="left" vertical="center" wrapText="1"/>
    </xf>
    <xf numFmtId="0" fontId="14" fillId="3" borderId="6" xfId="4" applyFont="1" applyBorder="1" applyAlignment="1">
      <alignment horizontal="center" vertical="center"/>
    </xf>
    <xf numFmtId="0" fontId="14" fillId="3" borderId="5" xfId="4" applyFont="1" applyBorder="1" applyAlignment="1">
      <alignment horizontal="center"/>
    </xf>
    <xf numFmtId="0" fontId="14" fillId="3" borderId="6" xfId="4" applyFont="1" applyBorder="1" applyAlignment="1">
      <alignment horizontal="center"/>
    </xf>
    <xf numFmtId="0" fontId="14" fillId="3" borderId="7" xfId="4" applyFont="1" applyBorder="1" applyAlignment="1">
      <alignment horizontal="center"/>
    </xf>
    <xf numFmtId="0" fontId="14" fillId="3" borderId="0" xfId="10" applyFont="1" applyBorder="1" applyAlignment="1">
      <alignment horizontal="center" wrapText="1"/>
    </xf>
    <xf numFmtId="0" fontId="14" fillId="3" borderId="5" xfId="10" applyFont="1" applyBorder="1" applyAlignment="1">
      <alignment horizontal="center" wrapText="1"/>
    </xf>
    <xf numFmtId="0" fontId="14" fillId="3" borderId="6" xfId="10" applyFont="1" applyBorder="1" applyAlignment="1">
      <alignment horizontal="center" wrapText="1"/>
    </xf>
    <xf numFmtId="0" fontId="14" fillId="3" borderId="7" xfId="10" applyFont="1" applyBorder="1" applyAlignment="1">
      <alignment horizontal="center" wrapText="1"/>
    </xf>
    <xf numFmtId="0" fontId="12" fillId="0" borderId="0" xfId="0" applyFont="1" applyAlignment="1">
      <alignment horizontal="center"/>
    </xf>
    <xf numFmtId="0" fontId="16" fillId="2" borderId="17" xfId="2" applyFont="1" applyBorder="1" applyAlignment="1">
      <alignment horizontal="center" wrapText="1"/>
    </xf>
    <xf numFmtId="0" fontId="16" fillId="7" borderId="0" xfId="0" applyFont="1" applyFill="1" applyAlignment="1">
      <alignment vertical="center"/>
    </xf>
    <xf numFmtId="0" fontId="17" fillId="6" borderId="0" xfId="0" applyFont="1" applyFill="1" applyAlignment="1">
      <alignment vertical="center"/>
    </xf>
    <xf numFmtId="0" fontId="16" fillId="8" borderId="0" xfId="0" applyFont="1" applyFill="1" applyAlignment="1">
      <alignment vertical="center"/>
    </xf>
    <xf numFmtId="0" fontId="16" fillId="9" borderId="0" xfId="0" applyFont="1" applyFill="1" applyAlignment="1">
      <alignment vertical="center"/>
    </xf>
    <xf numFmtId="0" fontId="19" fillId="3" borderId="13" xfId="5" applyFont="1" applyBorder="1" applyAlignment="1">
      <alignment horizontal="left" vertical="center" wrapText="1"/>
    </xf>
    <xf numFmtId="2" fontId="23" fillId="4" borderId="0" xfId="12" applyNumberFormat="1" applyFont="1" applyBorder="1" applyAlignment="1">
      <alignment horizontal="center" vertical="center"/>
    </xf>
    <xf numFmtId="9" fontId="25" fillId="10" borderId="0" xfId="0" applyNumberFormat="1" applyFont="1" applyFill="1"/>
    <xf numFmtId="9" fontId="25" fillId="0" borderId="0" xfId="0" applyNumberFormat="1" applyFont="1"/>
    <xf numFmtId="0" fontId="25" fillId="11" borderId="0" xfId="0" applyFont="1" applyFill="1" applyAlignment="1">
      <alignment wrapText="1"/>
    </xf>
    <xf numFmtId="0" fontId="26" fillId="0" borderId="0" xfId="0" applyFont="1" applyAlignment="1">
      <alignment horizontal="center"/>
    </xf>
    <xf numFmtId="0" fontId="27" fillId="11" borderId="0" xfId="0" applyFont="1" applyFill="1"/>
    <xf numFmtId="0" fontId="25" fillId="11" borderId="0" xfId="0" applyFont="1" applyFill="1"/>
    <xf numFmtId="0" fontId="27" fillId="10" borderId="0" xfId="0" applyFont="1" applyFill="1"/>
    <xf numFmtId="0" fontId="25" fillId="10" borderId="0" xfId="0" applyFont="1" applyFill="1"/>
    <xf numFmtId="0" fontId="28" fillId="0" borderId="0" xfId="0" applyFont="1" applyAlignment="1">
      <alignment horizontal="center"/>
    </xf>
    <xf numFmtId="0" fontId="29" fillId="11" borderId="0" xfId="0" applyFont="1" applyFill="1"/>
    <xf numFmtId="9" fontId="29" fillId="10" borderId="0" xfId="0" applyNumberFormat="1" applyFont="1" applyFill="1"/>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4" fillId="3" borderId="0" xfId="10" applyFont="1" applyBorder="1" applyAlignment="1">
      <alignment horizontal="center" vertical="center" wrapText="1"/>
    </xf>
    <xf numFmtId="0" fontId="14" fillId="3" borderId="3" xfId="4" applyFont="1" applyBorder="1" applyAlignment="1">
      <alignment horizontal="center" vertical="center" wrapText="1"/>
    </xf>
    <xf numFmtId="0" fontId="14" fillId="3" borderId="0" xfId="4" applyFont="1" applyBorder="1" applyAlignment="1">
      <alignment horizontal="center" vertical="center"/>
    </xf>
    <xf numFmtId="0" fontId="14" fillId="3" borderId="3" xfId="10" applyFont="1" applyBorder="1" applyAlignment="1">
      <alignment horizontal="center" vertical="center" wrapText="1"/>
    </xf>
    <xf numFmtId="0" fontId="14" fillId="3" borderId="4" xfId="10" applyFont="1" applyBorder="1" applyAlignment="1">
      <alignment horizontal="center" vertical="center" wrapText="1"/>
    </xf>
    <xf numFmtId="0" fontId="11" fillId="0" borderId="3" xfId="0" applyFont="1" applyBorder="1" applyAlignment="1">
      <alignment horizontal="center"/>
    </xf>
    <xf numFmtId="0" fontId="11" fillId="0" borderId="0" xfId="0" applyFont="1" applyAlignment="1">
      <alignment horizontal="center"/>
    </xf>
  </cellXfs>
  <cellStyles count="14">
    <cellStyle name="AnalysisName" xfId="1" xr:uid="{00000000-0005-0000-0000-000000000000}"/>
    <cellStyle name="ColumnHead" xfId="3" xr:uid="{00000000-0005-0000-0000-000004000000}"/>
    <cellStyle name="ColumnHead 2" xfId="10" xr:uid="{F73ABAD5-6056-4F11-BB6B-F8C8867C4E73}"/>
    <cellStyle name="ColumnLeaf" xfId="4" xr:uid="{00000000-0005-0000-0000-000005000000}"/>
    <cellStyle name="Empty" xfId="2" xr:uid="{00000000-0005-0000-0000-000003000000}"/>
    <cellStyle name="Normal" xfId="0" builtinId="0"/>
    <cellStyle name="Percent" xfId="13" builtinId="5"/>
    <cellStyle name="RowSection" xfId="5" xr:uid="{00000000-0005-0000-0000-000006000000}"/>
    <cellStyle name="RowSection 2" xfId="11" xr:uid="{DAC30488-C0C2-497A-B5B4-00F80AFA9A56}"/>
    <cellStyle name="RowValue" xfId="8" xr:uid="{00000000-0005-0000-0000-000009000000}"/>
    <cellStyle name="RowValueLeaf" xfId="6" xr:uid="{00000000-0005-0000-0000-000007000000}"/>
    <cellStyle name="Table" xfId="9" xr:uid="{00000000-0005-0000-0000-00000A000000}"/>
    <cellStyle name="ValueInsignificant" xfId="7" xr:uid="{00000000-0005-0000-0000-000008000000}"/>
    <cellStyle name="ValueInsignificant 2" xfId="12" xr:uid="{9A39FAF3-FF18-4DD0-9A39-5FF035272B58}"/>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EEEDEC"/>
      <color rgb="FFCDCDC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1F22A-D486-4B07-AF8B-499B918BA098}">
  <dimension ref="A1:EP76"/>
  <sheetViews>
    <sheetView showGridLines="0" tabSelected="1" zoomScale="90" zoomScaleNormal="90" workbookViewId="0">
      <pane xSplit="1" topLeftCell="B1" activePane="topRight" state="frozen"/>
      <selection pane="topRight" activeCell="B1" sqref="B1:CQ1"/>
    </sheetView>
  </sheetViews>
  <sheetFormatPr baseColWidth="10" defaultColWidth="8.83203125" defaultRowHeight="28" customHeight="1" x14ac:dyDescent="0.15"/>
  <cols>
    <col min="1" max="1" width="47" customWidth="1"/>
    <col min="2" max="2" width="30.6640625" style="3" customWidth="1"/>
    <col min="3" max="12" width="30.6640625" customWidth="1"/>
    <col min="13" max="13" width="23.1640625" bestFit="1" customWidth="1"/>
    <col min="14" max="14" width="26.83203125" hidden="1" customWidth="1"/>
    <col min="15" max="15" width="27.5" hidden="1" customWidth="1"/>
    <col min="16" max="16" width="27.33203125" hidden="1" customWidth="1"/>
    <col min="17" max="17" width="22.6640625" hidden="1" customWidth="1"/>
    <col min="18" max="18" width="29.5" hidden="1" customWidth="1"/>
    <col min="19" max="19" width="36.6640625" hidden="1" customWidth="1"/>
    <col min="20" max="20" width="25.5" hidden="1" customWidth="1"/>
    <col min="21" max="21" width="47.33203125" hidden="1" customWidth="1"/>
    <col min="22" max="22" width="40" hidden="1" customWidth="1"/>
    <col min="23" max="23" width="39.1640625" hidden="1" customWidth="1"/>
    <col min="24" max="24" width="34.5" hidden="1" customWidth="1"/>
    <col min="25" max="25" width="23.1640625" hidden="1" customWidth="1"/>
    <col min="26" max="26" width="19" hidden="1" customWidth="1"/>
    <col min="27" max="27" width="32.5" hidden="1" customWidth="1"/>
    <col min="28" max="28" width="32.83203125" hidden="1" customWidth="1"/>
    <col min="29" max="29" width="29.83203125" hidden="1" customWidth="1"/>
    <col min="30" max="30" width="31.6640625" hidden="1" customWidth="1"/>
    <col min="31" max="31" width="19.5" hidden="1" customWidth="1"/>
    <col min="32" max="32" width="25.83203125" hidden="1" customWidth="1"/>
    <col min="33" max="33" width="25.33203125" hidden="1" customWidth="1"/>
    <col min="34" max="34" width="21.5" hidden="1" customWidth="1"/>
    <col min="35" max="35" width="27.83203125" hidden="1" customWidth="1"/>
    <col min="36" max="36" width="34.1640625" hidden="1" customWidth="1"/>
    <col min="37" max="37" width="24" hidden="1" customWidth="1"/>
    <col min="38" max="38" width="43.5" hidden="1" customWidth="1"/>
    <col min="39" max="39" width="36.83203125" hidden="1" customWidth="1"/>
    <col min="40" max="40" width="36.33203125" hidden="1" customWidth="1"/>
    <col min="41" max="41" width="31.83203125" hidden="1" customWidth="1"/>
    <col min="42" max="42" width="22" hidden="1" customWidth="1"/>
    <col min="43" max="43" width="18.1640625" hidden="1" customWidth="1"/>
    <col min="44" max="44" width="29.83203125" hidden="1" customWidth="1"/>
    <col min="45" max="45" width="30.5" hidden="1" customWidth="1"/>
    <col min="46" max="46" width="28" hidden="1" customWidth="1"/>
    <col min="47" max="47" width="31.6640625" hidden="1" customWidth="1"/>
    <col min="48" max="48" width="19.5" hidden="1" customWidth="1"/>
    <col min="49" max="49" width="25.83203125" hidden="1" customWidth="1"/>
    <col min="50" max="50" width="25.33203125" hidden="1" customWidth="1"/>
    <col min="51" max="51" width="21.5" hidden="1" customWidth="1"/>
    <col min="52" max="52" width="27.83203125" hidden="1" customWidth="1"/>
    <col min="53" max="53" width="34.1640625" hidden="1" customWidth="1"/>
    <col min="54" max="54" width="24" hidden="1" customWidth="1"/>
    <col min="55" max="55" width="43.5" hidden="1" customWidth="1"/>
    <col min="56" max="56" width="36.83203125" hidden="1" customWidth="1"/>
    <col min="57" max="57" width="36.33203125" hidden="1" customWidth="1"/>
    <col min="58" max="58" width="31.83203125" hidden="1" customWidth="1"/>
    <col min="59" max="59" width="22" hidden="1" customWidth="1"/>
    <col min="60" max="60" width="18.1640625" hidden="1" customWidth="1"/>
    <col min="61" max="61" width="29.83203125" hidden="1" customWidth="1"/>
    <col min="62" max="62" width="30.5" hidden="1" customWidth="1"/>
    <col min="63" max="63" width="28" hidden="1" customWidth="1"/>
    <col min="64" max="64" width="31.6640625" hidden="1" customWidth="1"/>
    <col min="65" max="65" width="19.5" hidden="1" customWidth="1"/>
    <col min="66" max="66" width="25.83203125" hidden="1" customWidth="1"/>
    <col min="67" max="67" width="25.33203125" hidden="1" customWidth="1"/>
    <col min="68" max="68" width="21.5" hidden="1" customWidth="1"/>
    <col min="69" max="69" width="27.83203125" hidden="1" customWidth="1"/>
    <col min="70" max="70" width="34.1640625" hidden="1" customWidth="1"/>
    <col min="71" max="71" width="24" hidden="1" customWidth="1"/>
    <col min="72" max="72" width="43.5" hidden="1" customWidth="1"/>
    <col min="73" max="73" width="36.83203125" hidden="1" customWidth="1"/>
    <col min="74" max="74" width="36.33203125" hidden="1" customWidth="1"/>
    <col min="75" max="75" width="31.83203125" hidden="1" customWidth="1"/>
    <col min="76" max="76" width="22" hidden="1" customWidth="1"/>
    <col min="77" max="77" width="18.1640625" hidden="1" customWidth="1"/>
    <col min="78" max="78" width="29.83203125" hidden="1" customWidth="1"/>
    <col min="79" max="79" width="30.5" hidden="1" customWidth="1"/>
    <col min="80" max="80" width="28" hidden="1" customWidth="1"/>
    <col min="81" max="81" width="31.6640625" hidden="1" customWidth="1"/>
    <col min="82" max="82" width="24.1640625" bestFit="1" customWidth="1"/>
    <col min="83" max="83" width="30.6640625" hidden="1" customWidth="1"/>
    <col min="84" max="85" width="30.6640625" customWidth="1"/>
    <col min="86" max="86" width="30.6640625" hidden="1" customWidth="1"/>
    <col min="87" max="87" width="23.1640625" bestFit="1" customWidth="1"/>
    <col min="88" max="88" width="25.83203125" hidden="1" customWidth="1"/>
    <col min="89" max="89" width="21.33203125" hidden="1" customWidth="1"/>
    <col min="90" max="90" width="25.83203125" hidden="1" customWidth="1"/>
    <col min="91" max="91" width="23.1640625" hidden="1" customWidth="1"/>
    <col min="92" max="95" width="30.6640625" customWidth="1"/>
    <col min="96" max="146" width="8.83203125" hidden="1" customWidth="1"/>
  </cols>
  <sheetData>
    <row r="1" spans="1:146" ht="78" customHeight="1" thickBot="1" x14ac:dyDescent="0.2">
      <c r="A1" s="65" t="s">
        <v>160</v>
      </c>
      <c r="B1" s="67" t="s">
        <v>161</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9"/>
    </row>
    <row r="2" spans="1:146" ht="47.25" customHeight="1" x14ac:dyDescent="0.15">
      <c r="A2" s="66"/>
      <c r="B2" s="70" t="s">
        <v>164</v>
      </c>
      <c r="C2" s="70"/>
      <c r="D2" s="70"/>
      <c r="E2" s="70"/>
      <c r="F2" s="71" t="s">
        <v>163</v>
      </c>
      <c r="G2" s="72"/>
      <c r="H2" s="72"/>
      <c r="I2" s="72"/>
      <c r="J2" s="73" t="s">
        <v>162</v>
      </c>
      <c r="K2" s="70"/>
      <c r="L2" s="70"/>
      <c r="M2" s="74"/>
      <c r="N2" s="48" t="s">
        <v>0</v>
      </c>
      <c r="O2" s="48"/>
      <c r="P2" s="48"/>
      <c r="Q2" s="48"/>
      <c r="R2" s="48"/>
      <c r="S2" s="48"/>
      <c r="T2" s="48"/>
      <c r="U2" s="48"/>
      <c r="V2" s="48"/>
      <c r="W2" s="48"/>
      <c r="X2" s="48"/>
      <c r="Y2" s="48"/>
      <c r="Z2" s="48"/>
      <c r="AA2" s="48"/>
      <c r="AB2" s="48"/>
      <c r="AC2" s="48"/>
      <c r="AD2" s="48"/>
      <c r="AE2" s="49" t="s">
        <v>1</v>
      </c>
      <c r="AF2" s="49"/>
      <c r="AG2" s="49"/>
      <c r="AH2" s="49"/>
      <c r="AI2" s="49"/>
      <c r="AJ2" s="49"/>
      <c r="AK2" s="49"/>
      <c r="AL2" s="49"/>
      <c r="AM2" s="49"/>
      <c r="AN2" s="49"/>
      <c r="AO2" s="49"/>
      <c r="AP2" s="49"/>
      <c r="AQ2" s="49"/>
      <c r="AR2" s="49"/>
      <c r="AS2" s="49"/>
      <c r="AT2" s="49"/>
      <c r="AU2" s="49"/>
      <c r="AV2" s="50" t="s">
        <v>2</v>
      </c>
      <c r="AW2" s="50"/>
      <c r="AX2" s="50"/>
      <c r="AY2" s="50"/>
      <c r="AZ2" s="50"/>
      <c r="BA2" s="50"/>
      <c r="BB2" s="50"/>
      <c r="BC2" s="50"/>
      <c r="BD2" s="50"/>
      <c r="BE2" s="50"/>
      <c r="BF2" s="50"/>
      <c r="BG2" s="50"/>
      <c r="BH2" s="50"/>
      <c r="BI2" s="50"/>
      <c r="BJ2" s="50"/>
      <c r="BK2" s="50"/>
      <c r="BL2" s="50"/>
      <c r="BM2" s="51" t="s">
        <v>3</v>
      </c>
      <c r="BN2" s="51"/>
      <c r="BO2" s="51"/>
      <c r="BP2" s="51"/>
      <c r="BQ2" s="51"/>
      <c r="BR2" s="51"/>
      <c r="BS2" s="51"/>
      <c r="BT2" s="51"/>
      <c r="BU2" s="51"/>
      <c r="BV2" s="51"/>
      <c r="BW2" s="51"/>
      <c r="BX2" s="51"/>
      <c r="BY2" s="51"/>
      <c r="BZ2" s="51"/>
      <c r="CA2" s="51"/>
      <c r="CB2" s="51"/>
      <c r="CC2" s="51"/>
      <c r="CD2" s="73" t="s">
        <v>25</v>
      </c>
      <c r="CE2" s="70"/>
      <c r="CF2" s="70"/>
      <c r="CG2" s="70"/>
      <c r="CH2" s="70"/>
      <c r="CI2" s="74"/>
      <c r="CJ2" s="6" t="s">
        <v>4</v>
      </c>
      <c r="CK2" s="6"/>
      <c r="CL2" s="6"/>
      <c r="CM2" s="6"/>
      <c r="CN2" s="73" t="s">
        <v>165</v>
      </c>
      <c r="CO2" s="70"/>
      <c r="CP2" s="70"/>
      <c r="CQ2" s="74"/>
      <c r="CR2" s="75" t="s">
        <v>85</v>
      </c>
      <c r="CS2" s="76"/>
      <c r="CT2" s="76"/>
      <c r="CU2" s="76"/>
      <c r="CV2" s="76"/>
      <c r="CW2" s="76"/>
      <c r="CX2" s="76"/>
      <c r="CY2" s="76"/>
      <c r="CZ2" s="76"/>
      <c r="DA2" s="76" t="s">
        <v>95</v>
      </c>
      <c r="DB2" s="76"/>
      <c r="DC2" s="76"/>
      <c r="DD2" s="76"/>
      <c r="DE2" s="76"/>
      <c r="DF2" s="76"/>
      <c r="DG2" s="76"/>
      <c r="DH2" s="76"/>
      <c r="DI2" s="76"/>
      <c r="DJ2" s="76" t="s">
        <v>96</v>
      </c>
      <c r="DK2" s="76"/>
      <c r="DL2" s="76"/>
      <c r="DM2" s="76"/>
      <c r="DN2" s="76"/>
      <c r="DO2" s="76"/>
      <c r="DP2" s="76"/>
      <c r="DQ2" s="76"/>
      <c r="DR2" s="76"/>
      <c r="DS2" s="76" t="s">
        <v>97</v>
      </c>
      <c r="DT2" s="76"/>
      <c r="DU2" s="76"/>
      <c r="DV2" s="76"/>
      <c r="DW2" s="76"/>
      <c r="DX2" s="76"/>
      <c r="DY2" s="76"/>
      <c r="DZ2" s="76"/>
      <c r="EA2" s="76"/>
      <c r="EB2" s="76" t="s">
        <v>159</v>
      </c>
      <c r="EC2" s="76"/>
      <c r="ED2" s="76"/>
      <c r="EE2" s="76"/>
      <c r="EF2" s="76"/>
      <c r="EG2" s="76"/>
      <c r="EH2" s="76"/>
      <c r="EI2" s="76"/>
      <c r="EJ2" s="76"/>
      <c r="EK2" s="76"/>
      <c r="EL2" s="76"/>
      <c r="EM2" s="76"/>
      <c r="EN2" s="76"/>
      <c r="EO2" s="76"/>
      <c r="EP2" s="76"/>
    </row>
    <row r="3" spans="1:146" s="46" customFormat="1" ht="27.75" customHeight="1" thickBot="1" x14ac:dyDescent="0.25">
      <c r="A3" s="47"/>
      <c r="B3" s="38" t="s">
        <v>5</v>
      </c>
      <c r="C3" s="38" t="s">
        <v>2</v>
      </c>
      <c r="D3" s="38" t="s">
        <v>3</v>
      </c>
      <c r="E3" s="38" t="s">
        <v>1</v>
      </c>
      <c r="F3" s="39" t="s">
        <v>5</v>
      </c>
      <c r="G3" s="40" t="s">
        <v>2</v>
      </c>
      <c r="H3" s="40" t="s">
        <v>3</v>
      </c>
      <c r="I3" s="40" t="s">
        <v>1</v>
      </c>
      <c r="J3" s="39" t="s">
        <v>5</v>
      </c>
      <c r="K3" s="40" t="s">
        <v>2</v>
      </c>
      <c r="L3" s="40" t="s">
        <v>3</v>
      </c>
      <c r="M3" s="41" t="s">
        <v>1</v>
      </c>
      <c r="N3" s="57" t="s">
        <v>6</v>
      </c>
      <c r="O3" s="57" t="s">
        <v>7</v>
      </c>
      <c r="P3" s="57" t="s">
        <v>8</v>
      </c>
      <c r="Q3" s="57" t="s">
        <v>9</v>
      </c>
      <c r="R3" s="57" t="s">
        <v>10</v>
      </c>
      <c r="S3" s="57" t="s">
        <v>11</v>
      </c>
      <c r="T3" s="57" t="s">
        <v>12</v>
      </c>
      <c r="U3" s="57" t="s">
        <v>13</v>
      </c>
      <c r="V3" s="57" t="s">
        <v>109</v>
      </c>
      <c r="W3" s="57" t="s">
        <v>108</v>
      </c>
      <c r="X3" s="57" t="s">
        <v>14</v>
      </c>
      <c r="Y3" s="57" t="s">
        <v>15</v>
      </c>
      <c r="Z3" s="57" t="s">
        <v>16</v>
      </c>
      <c r="AA3" s="57" t="s">
        <v>17</v>
      </c>
      <c r="AB3" s="57" t="s">
        <v>18</v>
      </c>
      <c r="AC3" s="57" t="s">
        <v>19</v>
      </c>
      <c r="AD3" s="57" t="s">
        <v>20</v>
      </c>
      <c r="AE3" s="57" t="s">
        <v>6</v>
      </c>
      <c r="AF3" s="57" t="s">
        <v>7</v>
      </c>
      <c r="AG3" s="57" t="s">
        <v>8</v>
      </c>
      <c r="AH3" s="57" t="s">
        <v>9</v>
      </c>
      <c r="AI3" s="57" t="s">
        <v>10</v>
      </c>
      <c r="AJ3" s="57" t="s">
        <v>11</v>
      </c>
      <c r="AK3" s="57" t="s">
        <v>12</v>
      </c>
      <c r="AL3" s="57" t="s">
        <v>13</v>
      </c>
      <c r="AM3" s="57" t="s">
        <v>109</v>
      </c>
      <c r="AN3" s="57" t="s">
        <v>108</v>
      </c>
      <c r="AO3" s="57" t="s">
        <v>14</v>
      </c>
      <c r="AP3" s="57" t="s">
        <v>15</v>
      </c>
      <c r="AQ3" s="57" t="s">
        <v>16</v>
      </c>
      <c r="AR3" s="57" t="s">
        <v>17</v>
      </c>
      <c r="AS3" s="57" t="s">
        <v>18</v>
      </c>
      <c r="AT3" s="57" t="s">
        <v>19</v>
      </c>
      <c r="AU3" s="57" t="s">
        <v>20</v>
      </c>
      <c r="AV3" s="57" t="s">
        <v>6</v>
      </c>
      <c r="AW3" s="57" t="s">
        <v>7</v>
      </c>
      <c r="AX3" s="57" t="s">
        <v>8</v>
      </c>
      <c r="AY3" s="57" t="s">
        <v>9</v>
      </c>
      <c r="AZ3" s="57" t="s">
        <v>10</v>
      </c>
      <c r="BA3" s="57" t="s">
        <v>11</v>
      </c>
      <c r="BB3" s="57" t="s">
        <v>12</v>
      </c>
      <c r="BC3" s="57" t="s">
        <v>13</v>
      </c>
      <c r="BD3" s="57" t="s">
        <v>109</v>
      </c>
      <c r="BE3" s="57" t="s">
        <v>108</v>
      </c>
      <c r="BF3" s="57" t="s">
        <v>14</v>
      </c>
      <c r="BG3" s="57" t="s">
        <v>15</v>
      </c>
      <c r="BH3" s="57" t="s">
        <v>16</v>
      </c>
      <c r="BI3" s="57" t="s">
        <v>17</v>
      </c>
      <c r="BJ3" s="57" t="s">
        <v>18</v>
      </c>
      <c r="BK3" s="57" t="s">
        <v>19</v>
      </c>
      <c r="BL3" s="57" t="s">
        <v>20</v>
      </c>
      <c r="BM3" s="57" t="s">
        <v>6</v>
      </c>
      <c r="BN3" s="57" t="s">
        <v>7</v>
      </c>
      <c r="BO3" s="57" t="s">
        <v>8</v>
      </c>
      <c r="BP3" s="57" t="s">
        <v>9</v>
      </c>
      <c r="BQ3" s="57" t="s">
        <v>10</v>
      </c>
      <c r="BR3" s="57" t="s">
        <v>11</v>
      </c>
      <c r="BS3" s="57" t="s">
        <v>12</v>
      </c>
      <c r="BT3" s="57" t="s">
        <v>13</v>
      </c>
      <c r="BU3" s="57" t="s">
        <v>109</v>
      </c>
      <c r="BV3" s="57" t="s">
        <v>108</v>
      </c>
      <c r="BW3" s="57" t="s">
        <v>14</v>
      </c>
      <c r="BX3" s="57" t="s">
        <v>15</v>
      </c>
      <c r="BY3" s="57" t="s">
        <v>16</v>
      </c>
      <c r="BZ3" s="57" t="s">
        <v>17</v>
      </c>
      <c r="CA3" s="57" t="s">
        <v>18</v>
      </c>
      <c r="CB3" s="57" t="s">
        <v>19</v>
      </c>
      <c r="CC3" s="57" t="s">
        <v>20</v>
      </c>
      <c r="CD3" s="39" t="s">
        <v>5</v>
      </c>
      <c r="CE3" s="40"/>
      <c r="CF3" s="40" t="s">
        <v>2</v>
      </c>
      <c r="CG3" s="40" t="s">
        <v>3</v>
      </c>
      <c r="CH3" s="40"/>
      <c r="CI3" s="41" t="s">
        <v>1</v>
      </c>
      <c r="CJ3" s="42" t="s">
        <v>5</v>
      </c>
      <c r="CK3" s="42" t="s">
        <v>2</v>
      </c>
      <c r="CL3" s="42" t="s">
        <v>3</v>
      </c>
      <c r="CM3" s="42" t="s">
        <v>1</v>
      </c>
      <c r="CN3" s="43" t="s">
        <v>5</v>
      </c>
      <c r="CO3" s="44" t="s">
        <v>2</v>
      </c>
      <c r="CP3" s="44" t="s">
        <v>3</v>
      </c>
      <c r="CQ3" s="45" t="s">
        <v>1</v>
      </c>
      <c r="CR3" t="s">
        <v>76</v>
      </c>
      <c r="CS3" t="s">
        <v>77</v>
      </c>
      <c r="CT3" t="s">
        <v>78</v>
      </c>
      <c r="CU3" t="s">
        <v>79</v>
      </c>
      <c r="CV3" t="s">
        <v>80</v>
      </c>
      <c r="CW3" t="s">
        <v>81</v>
      </c>
      <c r="CX3" t="s">
        <v>82</v>
      </c>
      <c r="CY3" t="s">
        <v>83</v>
      </c>
      <c r="CZ3" t="s">
        <v>84</v>
      </c>
      <c r="DA3" s="56" t="s">
        <v>86</v>
      </c>
      <c r="DB3" s="56" t="s">
        <v>87</v>
      </c>
      <c r="DC3" s="56" t="s">
        <v>88</v>
      </c>
      <c r="DD3" s="56" t="s">
        <v>89</v>
      </c>
      <c r="DE3" s="56" t="s">
        <v>90</v>
      </c>
      <c r="DF3" s="56" t="s">
        <v>91</v>
      </c>
      <c r="DG3" s="56" t="s">
        <v>92</v>
      </c>
      <c r="DH3" s="56" t="s">
        <v>93</v>
      </c>
      <c r="DI3" s="56" t="s">
        <v>94</v>
      </c>
      <c r="DJ3" s="56" t="s">
        <v>86</v>
      </c>
      <c r="DK3" s="56" t="s">
        <v>87</v>
      </c>
      <c r="DL3" s="56" t="s">
        <v>88</v>
      </c>
      <c r="DM3" s="56" t="s">
        <v>89</v>
      </c>
      <c r="DN3" s="56" t="s">
        <v>90</v>
      </c>
      <c r="DO3" s="56" t="s">
        <v>91</v>
      </c>
      <c r="DP3" s="56" t="s">
        <v>92</v>
      </c>
      <c r="DQ3" s="56" t="s">
        <v>93</v>
      </c>
      <c r="DR3" s="56" t="s">
        <v>94</v>
      </c>
      <c r="DS3" s="56" t="s">
        <v>86</v>
      </c>
      <c r="DT3" s="56" t="s">
        <v>87</v>
      </c>
      <c r="DU3" s="56" t="s">
        <v>88</v>
      </c>
      <c r="DV3" s="56" t="s">
        <v>89</v>
      </c>
      <c r="DW3" s="56" t="s">
        <v>90</v>
      </c>
      <c r="DX3" s="56" t="s">
        <v>91</v>
      </c>
      <c r="DY3" s="56" t="s">
        <v>92</v>
      </c>
      <c r="DZ3" s="56" t="s">
        <v>93</v>
      </c>
      <c r="EA3" s="56" t="s">
        <v>94</v>
      </c>
      <c r="EB3" s="62" t="s">
        <v>6</v>
      </c>
      <c r="EC3" s="62" t="s">
        <v>7</v>
      </c>
      <c r="ED3" s="62" t="s">
        <v>8</v>
      </c>
      <c r="EE3" s="62" t="s">
        <v>9</v>
      </c>
      <c r="EF3" s="62" t="s">
        <v>10</v>
      </c>
      <c r="EG3" s="62" t="s">
        <v>11</v>
      </c>
      <c r="EH3" s="62" t="s">
        <v>12</v>
      </c>
      <c r="EI3" s="62" t="s">
        <v>13</v>
      </c>
      <c r="EJ3" s="62" t="s">
        <v>109</v>
      </c>
      <c r="EK3" s="62" t="s">
        <v>108</v>
      </c>
      <c r="EL3" s="62" t="s">
        <v>14</v>
      </c>
      <c r="EM3" s="62" t="s">
        <v>15</v>
      </c>
      <c r="EN3" s="62" t="s">
        <v>16</v>
      </c>
      <c r="EO3" s="62" t="s">
        <v>17</v>
      </c>
      <c r="EP3" s="62" t="s">
        <v>18</v>
      </c>
    </row>
    <row r="4" spans="1:146" ht="34.5" customHeight="1" x14ac:dyDescent="0.2">
      <c r="A4" s="35" t="s">
        <v>28</v>
      </c>
      <c r="B4" s="13">
        <v>1</v>
      </c>
      <c r="C4" s="14">
        <v>3</v>
      </c>
      <c r="D4" s="14">
        <v>1</v>
      </c>
      <c r="E4" s="12">
        <v>48</v>
      </c>
      <c r="F4" s="16">
        <f t="shared" ref="F4:F35" si="0">1-CW4</f>
        <v>0.97</v>
      </c>
      <c r="G4" s="17">
        <f t="shared" ref="G4:G35" si="1">1-DR4</f>
        <v>0.98</v>
      </c>
      <c r="H4" s="17">
        <f t="shared" ref="H4:H35" si="2">1-EA4</f>
        <v>0.96</v>
      </c>
      <c r="I4" s="18">
        <f t="shared" ref="I4:I35" si="3">1-DI4</f>
        <v>0.97</v>
      </c>
      <c r="J4" s="19">
        <f t="shared" ref="J4:J35" si="4">CZ4</f>
        <v>0.15</v>
      </c>
      <c r="K4" s="20">
        <f t="shared" ref="K4:K35" si="5">DJ4</f>
        <v>0.53</v>
      </c>
      <c r="L4" s="20">
        <f t="shared" ref="L4:L35" si="6">DS4</f>
        <v>0.16</v>
      </c>
      <c r="M4" s="21">
        <f t="shared" ref="M4:M35" si="7">DA4</f>
        <v>-0.17</v>
      </c>
      <c r="N4" s="7">
        <f>_xlfn.XLOOKUP($EB4,Sheet3!$A:$A,Sheet3!$B:$B)</f>
        <v>0.39</v>
      </c>
      <c r="O4" s="7">
        <f>_xlfn.XLOOKUP($EC4,Sheet3!$A:$A,Sheet3!$B:$B)</f>
        <v>0.38</v>
      </c>
      <c r="P4" s="7">
        <f>_xlfn.XLOOKUP($ED4,Sheet3!$A:$A,Sheet3!$B:$B)</f>
        <v>0</v>
      </c>
      <c r="Q4" s="7">
        <f>_xlfn.XLOOKUP($EE4,Sheet3!$A:$A,Sheet3!$B:$B)</f>
        <v>0.32</v>
      </c>
      <c r="R4" s="7">
        <f>_xlfn.XLOOKUP($EF4,Sheet3!$A:$A,Sheet3!$B:$B)</f>
        <v>0.17</v>
      </c>
      <c r="S4" s="7">
        <f>_xlfn.XLOOKUP($EG4,Sheet3!$A:$A,Sheet3!$B:$B)</f>
        <v>0.19</v>
      </c>
      <c r="T4" s="7">
        <f>_xlfn.XLOOKUP($EH4,Sheet3!$A:$A,Sheet3!$B:$B)</f>
        <v>0</v>
      </c>
      <c r="U4" s="7">
        <f>_xlfn.XLOOKUP($EI4,Sheet3!$A:$A,Sheet3!$B:$B)</f>
        <v>0.17</v>
      </c>
      <c r="V4" s="7">
        <f>_xlfn.XLOOKUP($EJ4,Sheet3!$A:$A,Sheet3!$B:$B)</f>
        <v>0.22</v>
      </c>
      <c r="W4" s="7">
        <f>_xlfn.XLOOKUP($EK4,Sheet3!$A:$A,Sheet3!$B:$B)</f>
        <v>0.15</v>
      </c>
      <c r="X4" s="7">
        <f>_xlfn.XLOOKUP($EL4,Sheet3!$A:$A,Sheet3!$B:$B)</f>
        <v>0.17</v>
      </c>
      <c r="Y4" s="7">
        <f>_xlfn.XLOOKUP($EM4,Sheet3!$A:$A,Sheet3!$B:$B)</f>
        <v>0.13</v>
      </c>
      <c r="Z4" s="7">
        <f>_xlfn.XLOOKUP($EN4,Sheet3!$A:$A,Sheet3!$B:$B)</f>
        <v>0.61</v>
      </c>
      <c r="AA4" s="7">
        <f>_xlfn.XLOOKUP($EO4,Sheet3!$A:$A,Sheet3!$B:$B)</f>
        <v>0.18</v>
      </c>
      <c r="AB4" s="7">
        <f>_xlfn.XLOOKUP($EP4,Sheet3!$A:$A,Sheet3!$B:$B)</f>
        <v>0.3</v>
      </c>
      <c r="AC4" s="7">
        <f t="shared" ref="AC4:AC35" si="8">SUM(4*N4,P4:Q4,3*Y4, 3*Z4, AA4:AB4)</f>
        <v>4.5799999999999992</v>
      </c>
      <c r="AD4" s="7">
        <f t="shared" ref="AD4:AD35" si="9">SUM(3*O4,R4:X4)</f>
        <v>2.21</v>
      </c>
      <c r="AE4" s="7">
        <f>_xlfn.XLOOKUP($EB4,Sheet3!$A:$A,Sheet3!$C:$C)</f>
        <v>0.04</v>
      </c>
      <c r="AF4" s="7">
        <f>_xlfn.XLOOKUP($EC4,Sheet3!$A:$A,Sheet3!$C:$C)</f>
        <v>0.4</v>
      </c>
      <c r="AG4" s="7">
        <f>_xlfn.XLOOKUP($ED4,Sheet3!$A:$A,Sheet3!$C:$C)</f>
        <v>0</v>
      </c>
      <c r="AH4" s="7">
        <f>_xlfn.XLOOKUP($EE4,Sheet3!$A:$A,Sheet3!$C:$C)</f>
        <v>0.33</v>
      </c>
      <c r="AI4" s="7">
        <f>_xlfn.XLOOKUP($EF4,Sheet3!$A:$A,Sheet3!$C:$C)</f>
        <v>0.19</v>
      </c>
      <c r="AJ4" s="7">
        <f>_xlfn.XLOOKUP($EG4,Sheet3!$A:$A,Sheet3!$C:$C)</f>
        <v>0.18</v>
      </c>
      <c r="AK4" s="7">
        <f>_xlfn.XLOOKUP($EH4,Sheet3!$A:$A,Sheet3!$C:$C)</f>
        <v>0</v>
      </c>
      <c r="AL4" s="7">
        <f>_xlfn.XLOOKUP($EI4,Sheet3!$A:$A,Sheet3!$C:$C)</f>
        <v>0.18</v>
      </c>
      <c r="AM4" s="7">
        <f>_xlfn.XLOOKUP($EJ4,Sheet3!$A:$A,Sheet3!$C:$C)</f>
        <v>0.23</v>
      </c>
      <c r="AN4" s="7">
        <f>_xlfn.XLOOKUP($EK4,Sheet3!$A:$A,Sheet3!$C:$C)</f>
        <v>0.17</v>
      </c>
      <c r="AO4" s="7">
        <f>_xlfn.XLOOKUP($EL4,Sheet3!$A:$A,Sheet3!$C:$C)</f>
        <v>0.21</v>
      </c>
      <c r="AP4" s="7">
        <f>_xlfn.XLOOKUP($EM4,Sheet3!$A:$A,Sheet3!$C:$C)</f>
        <v>0.17</v>
      </c>
      <c r="AQ4" s="7">
        <f>_xlfn.XLOOKUP($EN4,Sheet3!$A:$A,Sheet3!$C:$C)</f>
        <v>0.52</v>
      </c>
      <c r="AR4" s="7">
        <f>_xlfn.XLOOKUP($EO4,Sheet3!$A:$A,Sheet3!$C:$C)</f>
        <v>0.11</v>
      </c>
      <c r="AS4" s="7">
        <f>_xlfn.XLOOKUP($EP4,Sheet3!$A:$A,Sheet3!$C:$C)</f>
        <v>0.33</v>
      </c>
      <c r="AT4" s="7">
        <f t="shared" ref="AT4:AT35" si="10">SUM(4*AE4,AG4:AH4,3*AP4, 3*AQ4, AR4:AS4)</f>
        <v>3</v>
      </c>
      <c r="AU4" s="7">
        <f t="shared" ref="AU4:AU35" si="11">SUM(3*AF4,AI4:AO4)</f>
        <v>2.36</v>
      </c>
      <c r="AV4" s="7">
        <f>_xlfn.XLOOKUP($EB4,Sheet3!$A:$A,Sheet3!$D:$D)</f>
        <v>0.91</v>
      </c>
      <c r="AW4" s="7">
        <f>_xlfn.XLOOKUP($EC4,Sheet3!$A:$A,Sheet3!$D:$D)</f>
        <v>0.41</v>
      </c>
      <c r="AX4" s="7">
        <f>_xlfn.XLOOKUP($ED4,Sheet3!$A:$A,Sheet3!$D:$D)</f>
        <v>0</v>
      </c>
      <c r="AY4" s="7">
        <f>_xlfn.XLOOKUP($EE4,Sheet3!$A:$A,Sheet3!$D:$D)</f>
        <v>0.33</v>
      </c>
      <c r="AZ4" s="7">
        <f>_xlfn.XLOOKUP($EF4,Sheet3!$A:$A,Sheet3!$D:$D)</f>
        <v>0.23</v>
      </c>
      <c r="BA4" s="7">
        <f>_xlfn.XLOOKUP($EG4,Sheet3!$A:$A,Sheet3!$D:$D)</f>
        <v>0.24</v>
      </c>
      <c r="BB4" s="7">
        <f>_xlfn.XLOOKUP($EH4,Sheet3!$A:$A,Sheet3!$D:$D)</f>
        <v>0</v>
      </c>
      <c r="BC4" s="7">
        <f>_xlfn.XLOOKUP($EI4,Sheet3!$A:$A,Sheet3!$D:$D)</f>
        <v>0.17</v>
      </c>
      <c r="BD4" s="7">
        <f>_xlfn.XLOOKUP($EJ4,Sheet3!$A:$A,Sheet3!$D:$D)</f>
        <v>0.26</v>
      </c>
      <c r="BE4" s="7">
        <f>_xlfn.XLOOKUP($EK4,Sheet3!$A:$A,Sheet3!$D:$D)</f>
        <v>0.14000000000000001</v>
      </c>
      <c r="BF4" s="7">
        <f>_xlfn.XLOOKUP($EL4,Sheet3!$A:$A,Sheet3!$D:$D)</f>
        <v>0.17</v>
      </c>
      <c r="BG4" s="7">
        <f>_xlfn.XLOOKUP($EM4,Sheet3!$A:$A,Sheet3!$D:$D)</f>
        <v>0.11</v>
      </c>
      <c r="BH4" s="7">
        <f>_xlfn.XLOOKUP($EN4,Sheet3!$A:$A,Sheet3!$D:$D)</f>
        <v>0.66</v>
      </c>
      <c r="BI4" s="7">
        <f>_xlfn.XLOOKUP($EO4,Sheet3!$A:$A,Sheet3!$D:$D)</f>
        <v>0.31</v>
      </c>
      <c r="BJ4" s="7">
        <f>_xlfn.XLOOKUP($EP4,Sheet3!$A:$A,Sheet3!$D:$D)</f>
        <v>0.31</v>
      </c>
      <c r="BK4" s="7">
        <f t="shared" ref="BK4:BK35" si="12">SUM(4*AV4,AX4:AY4,3*BG4, 3*BH4, BI4:BJ4)</f>
        <v>6.8999999999999986</v>
      </c>
      <c r="BL4" s="7">
        <f t="shared" ref="BL4:BL35" si="13">SUM(3*AW4,AZ4:BF4)</f>
        <v>2.44</v>
      </c>
      <c r="BM4" s="7">
        <f>_xlfn.XLOOKUP($EB4,Sheet3!$A:$A,Sheet3!$E:$E)</f>
        <v>0.31</v>
      </c>
      <c r="BN4" s="7">
        <f>_xlfn.XLOOKUP($EC4,Sheet3!$A:$A,Sheet3!$E:$E)</f>
        <v>0.34</v>
      </c>
      <c r="BO4" s="7">
        <f>_xlfn.XLOOKUP($ED4,Sheet3!$A:$A,Sheet3!$E:$E)</f>
        <v>0</v>
      </c>
      <c r="BP4" s="7">
        <f>_xlfn.XLOOKUP($EE4,Sheet3!$A:$A,Sheet3!$E:$E)</f>
        <v>0.28999999999999998</v>
      </c>
      <c r="BQ4" s="7">
        <f>_xlfn.XLOOKUP($EF4,Sheet3!$A:$A,Sheet3!$E:$E)</f>
        <v>0.11</v>
      </c>
      <c r="BR4" s="7">
        <f>_xlfn.XLOOKUP($EG4,Sheet3!$A:$A,Sheet3!$E:$E)</f>
        <v>0.16</v>
      </c>
      <c r="BS4" s="7">
        <f>_xlfn.XLOOKUP($EH4,Sheet3!$A:$A,Sheet3!$E:$E)</f>
        <v>0</v>
      </c>
      <c r="BT4" s="7">
        <f>_xlfn.XLOOKUP($EI4,Sheet3!$A:$A,Sheet3!$E:$E)</f>
        <v>0.15</v>
      </c>
      <c r="BU4" s="7">
        <f>_xlfn.XLOOKUP($EJ4,Sheet3!$A:$A,Sheet3!$E:$E)</f>
        <v>0.18</v>
      </c>
      <c r="BV4" s="7">
        <f>_xlfn.XLOOKUP($EK4,Sheet3!$A:$A,Sheet3!$E:$E)</f>
        <v>0.14000000000000001</v>
      </c>
      <c r="BW4" s="7">
        <f>_xlfn.XLOOKUP($EL4,Sheet3!$A:$A,Sheet3!$E:$E)</f>
        <v>0.12</v>
      </c>
      <c r="BX4" s="7">
        <f>_xlfn.XLOOKUP($EM4,Sheet3!$A:$A,Sheet3!$E:$E)</f>
        <v>0.1</v>
      </c>
      <c r="BY4" s="7">
        <f>_xlfn.XLOOKUP($EN4,Sheet3!$A:$A,Sheet3!$E:$E)</f>
        <v>0.65</v>
      </c>
      <c r="BZ4" s="7">
        <f>_xlfn.XLOOKUP($EO4,Sheet3!$A:$A,Sheet3!$E:$E)</f>
        <v>0.14000000000000001</v>
      </c>
      <c r="CA4" s="7">
        <f>_xlfn.XLOOKUP($EP4,Sheet3!$A:$A,Sheet3!$E:$E)</f>
        <v>0.26</v>
      </c>
      <c r="CB4" s="7">
        <f t="shared" ref="CB4:CB35" si="14">SUM(4*BM4,BO4:BP4,3*BX4, 3*BY4, BZ4:CA4)</f>
        <v>4.1800000000000006</v>
      </c>
      <c r="CC4" s="7">
        <f t="shared" ref="CC4:CC35" si="15">SUM(3*BN4,BQ4:BW4)</f>
        <v>1.88</v>
      </c>
      <c r="CD4" s="22">
        <f t="shared" ref="CD4:CD35" si="16">SUM(AC4:AD4)</f>
        <v>6.7899999999999991</v>
      </c>
      <c r="CE4" s="53">
        <v>16</v>
      </c>
      <c r="CF4" s="23">
        <f t="shared" ref="CF4:CF35" si="17">SUM(BK4:BL4)</f>
        <v>9.3399999999999981</v>
      </c>
      <c r="CG4" s="23">
        <f t="shared" ref="CG4:CG35" si="18">SUM(CB4:CC4)</f>
        <v>6.0600000000000005</v>
      </c>
      <c r="CH4" s="23">
        <v>2</v>
      </c>
      <c r="CI4" s="24">
        <f t="shared" ref="CI4:CI35" si="19">SUM(AT4:AU4)</f>
        <v>5.3599999999999994</v>
      </c>
      <c r="CJ4" s="20">
        <f t="shared" ref="CJ4:CJ35" si="20">F4*J4</f>
        <v>0.14549999999999999</v>
      </c>
      <c r="CK4" s="20">
        <f t="shared" ref="CK4:CK35" si="21">G4*K4</f>
        <v>0.51939999999999997</v>
      </c>
      <c r="CL4" s="20">
        <f t="shared" ref="CL4:CL35" si="22">H4*L4</f>
        <v>0.15359999999999999</v>
      </c>
      <c r="CM4" s="20">
        <f t="shared" ref="CM4:CM35" si="23">I4*M4</f>
        <v>-0.16490000000000002</v>
      </c>
      <c r="CN4" s="25">
        <f t="shared" ref="CN4:CN35" si="24">(2*(CJ4/MAX(CJ$4:CJ$53))+CD4/MAX(CD$4:CD$53))</f>
        <v>2.9468283039711611</v>
      </c>
      <c r="CO4" s="28">
        <f t="shared" ref="CO4:CO35" si="25">(2*(CK4/MAX(CK$4:CK$53))+CF4/MAX(CF$4:CF$53))</f>
        <v>2.6206126389949915</v>
      </c>
      <c r="CP4" s="28">
        <f t="shared" ref="CP4:CP35" si="26">(2*(CL4/MAX(CL$4:CL$53))+CG4/MAX(CG$4:CG$53))</f>
        <v>2.6810314823603862</v>
      </c>
      <c r="CQ4" s="27">
        <f t="shared" ref="CQ4:CQ35" si="27">(2*(CM4/MAX(CM$4:CM$53))+CI4/MAX(CI$4:CI$53))</f>
        <v>-0.29872197779174547</v>
      </c>
      <c r="CR4" s="54">
        <v>0.23</v>
      </c>
      <c r="CS4" s="54">
        <v>0.25</v>
      </c>
      <c r="CT4" s="54">
        <v>0.15</v>
      </c>
      <c r="CU4" s="54">
        <v>0.18</v>
      </c>
      <c r="CV4" s="54">
        <v>0.15</v>
      </c>
      <c r="CW4" s="54">
        <v>0.03</v>
      </c>
      <c r="CX4" s="55">
        <v>0.48</v>
      </c>
      <c r="CY4" s="55">
        <v>0.33</v>
      </c>
      <c r="CZ4" s="55">
        <v>0.15</v>
      </c>
      <c r="DA4" s="54">
        <v>-0.17</v>
      </c>
      <c r="DB4" s="54">
        <v>0.34</v>
      </c>
      <c r="DC4" s="54">
        <v>0.51</v>
      </c>
      <c r="DD4" s="54">
        <v>0.13</v>
      </c>
      <c r="DE4" s="54">
        <v>0.21</v>
      </c>
      <c r="DF4" s="54">
        <v>0.16</v>
      </c>
      <c r="DG4" s="54">
        <v>0.34</v>
      </c>
      <c r="DH4" s="54">
        <v>0.13</v>
      </c>
      <c r="DI4" s="54">
        <v>0.03</v>
      </c>
      <c r="DJ4" s="54">
        <v>0.53</v>
      </c>
      <c r="DK4" s="54">
        <v>0.71</v>
      </c>
      <c r="DL4" s="54">
        <v>0.18</v>
      </c>
      <c r="DM4" s="54">
        <v>0.41</v>
      </c>
      <c r="DN4" s="54">
        <v>0.3</v>
      </c>
      <c r="DO4" s="54">
        <v>0.14000000000000001</v>
      </c>
      <c r="DP4" s="54">
        <v>0.05</v>
      </c>
      <c r="DQ4" s="54">
        <v>0.09</v>
      </c>
      <c r="DR4" s="54">
        <v>0.02</v>
      </c>
      <c r="DS4" s="54">
        <v>0.16</v>
      </c>
      <c r="DT4" s="54">
        <v>0.44</v>
      </c>
      <c r="DU4" s="54">
        <v>0.28000000000000003</v>
      </c>
      <c r="DV4" s="54">
        <v>0.2</v>
      </c>
      <c r="DW4" s="54">
        <v>0.25</v>
      </c>
      <c r="DX4" s="54">
        <v>0.16</v>
      </c>
      <c r="DY4" s="54">
        <v>0.12</v>
      </c>
      <c r="DZ4" s="54">
        <v>0.23</v>
      </c>
      <c r="EA4" s="54">
        <v>0.04</v>
      </c>
      <c r="EB4" t="s">
        <v>98</v>
      </c>
      <c r="EC4" t="s">
        <v>100</v>
      </c>
      <c r="EE4" t="s">
        <v>102</v>
      </c>
      <c r="EF4" t="s">
        <v>147</v>
      </c>
      <c r="EG4" s="2" t="s">
        <v>149</v>
      </c>
      <c r="EI4" t="s">
        <v>155</v>
      </c>
      <c r="EJ4" t="s">
        <v>151</v>
      </c>
      <c r="EK4" t="s">
        <v>157</v>
      </c>
      <c r="EL4" t="s">
        <v>106</v>
      </c>
      <c r="EM4" t="s">
        <v>110</v>
      </c>
      <c r="EN4" t="s">
        <v>111</v>
      </c>
      <c r="EO4" t="s">
        <v>112</v>
      </c>
      <c r="EP4" t="s">
        <v>117</v>
      </c>
    </row>
    <row r="5" spans="1:146" ht="40.5" customHeight="1" x14ac:dyDescent="0.2">
      <c r="A5" s="36" t="s">
        <v>74</v>
      </c>
      <c r="B5" s="13">
        <v>2</v>
      </c>
      <c r="C5" s="11">
        <v>27</v>
      </c>
      <c r="D5" s="14">
        <v>7</v>
      </c>
      <c r="E5" s="15">
        <v>4</v>
      </c>
      <c r="F5" s="16">
        <f t="shared" si="0"/>
        <v>0.7</v>
      </c>
      <c r="G5" s="17">
        <f t="shared" si="1"/>
        <v>0.7</v>
      </c>
      <c r="H5" s="17">
        <f t="shared" si="2"/>
        <v>0.69</v>
      </c>
      <c r="I5" s="18">
        <f t="shared" si="3"/>
        <v>0.72</v>
      </c>
      <c r="J5" s="19">
        <f t="shared" si="4"/>
        <v>0.21</v>
      </c>
      <c r="K5" s="20">
        <f t="shared" si="5"/>
        <v>0.15</v>
      </c>
      <c r="L5" s="20">
        <f t="shared" si="6"/>
        <v>0.15</v>
      </c>
      <c r="M5" s="21">
        <f t="shared" si="7"/>
        <v>0.32</v>
      </c>
      <c r="N5" s="7">
        <f>_xlfn.XLOOKUP($EB5,Sheet3!$A:$A,Sheet3!$B:$B)</f>
        <v>0.38</v>
      </c>
      <c r="O5" s="7">
        <f>_xlfn.XLOOKUP($EC5,Sheet3!$A:$A,Sheet3!$B:$B)</f>
        <v>0.28999999999999998</v>
      </c>
      <c r="P5" s="7">
        <f>_xlfn.XLOOKUP($ED5,Sheet3!$A:$A,Sheet3!$B:$B)</f>
        <v>0</v>
      </c>
      <c r="Q5" s="7">
        <f>_xlfn.XLOOKUP($EE5,Sheet3!$A:$A,Sheet3!$B:$B)</f>
        <v>0.32</v>
      </c>
      <c r="R5" s="7">
        <f>_xlfn.XLOOKUP($EF5,Sheet3!$A:$A,Sheet3!$B:$B)</f>
        <v>0.22</v>
      </c>
      <c r="S5" s="7">
        <f>_xlfn.XLOOKUP($EG5,Sheet3!$A:$A,Sheet3!$B:$B)</f>
        <v>0.2</v>
      </c>
      <c r="T5" s="7">
        <f>_xlfn.XLOOKUP($EH5,Sheet3!$A:$A,Sheet3!$B:$B)</f>
        <v>0</v>
      </c>
      <c r="U5" s="7">
        <f>_xlfn.XLOOKUP($EI5,Sheet3!$A:$A,Sheet3!$B:$B)</f>
        <v>0.17</v>
      </c>
      <c r="V5" s="7">
        <f>_xlfn.XLOOKUP($EJ5,Sheet3!$A:$A,Sheet3!$B:$B)</f>
        <v>0.16</v>
      </c>
      <c r="W5" s="7">
        <f>_xlfn.XLOOKUP($EK5,Sheet3!$A:$A,Sheet3!$B:$B)</f>
        <v>0.15</v>
      </c>
      <c r="X5" s="7">
        <f>_xlfn.XLOOKUP($EL5,Sheet3!$A:$A,Sheet3!$B:$B)</f>
        <v>0.14000000000000001</v>
      </c>
      <c r="Y5" s="7">
        <f>_xlfn.XLOOKUP($EM5,Sheet3!$A:$A,Sheet3!$B:$B)</f>
        <v>0.13</v>
      </c>
      <c r="Z5" s="7">
        <f>_xlfn.XLOOKUP($EN5,Sheet3!$A:$A,Sheet3!$B:$B)</f>
        <v>0.61</v>
      </c>
      <c r="AA5" s="7">
        <f>_xlfn.XLOOKUP($EO5,Sheet3!$A:$A,Sheet3!$B:$B)</f>
        <v>0.1</v>
      </c>
      <c r="AB5" s="7">
        <f>_xlfn.XLOOKUP($EP5,Sheet3!$A:$A,Sheet3!$B:$B)</f>
        <v>0.3</v>
      </c>
      <c r="AC5" s="7">
        <f t="shared" si="8"/>
        <v>4.46</v>
      </c>
      <c r="AD5" s="7">
        <f t="shared" si="9"/>
        <v>1.9099999999999997</v>
      </c>
      <c r="AE5" s="7">
        <f>_xlfn.XLOOKUP($EB5,Sheet3!$A:$A,Sheet3!$C:$C)</f>
        <v>0.85</v>
      </c>
      <c r="AF5" s="7">
        <f>_xlfn.XLOOKUP($EC5,Sheet3!$A:$A,Sheet3!$C:$C)</f>
        <v>0.28999999999999998</v>
      </c>
      <c r="AG5" s="7">
        <f>_xlfn.XLOOKUP($ED5,Sheet3!$A:$A,Sheet3!$C:$C)</f>
        <v>0</v>
      </c>
      <c r="AH5" s="7">
        <f>_xlfn.XLOOKUP($EE5,Sheet3!$A:$A,Sheet3!$C:$C)</f>
        <v>0.33</v>
      </c>
      <c r="AI5" s="7">
        <f>_xlfn.XLOOKUP($EF5,Sheet3!$A:$A,Sheet3!$C:$C)</f>
        <v>0.26</v>
      </c>
      <c r="AJ5" s="7">
        <f>_xlfn.XLOOKUP($EG5,Sheet3!$A:$A,Sheet3!$C:$C)</f>
        <v>0.25</v>
      </c>
      <c r="AK5" s="7">
        <f>_xlfn.XLOOKUP($EH5,Sheet3!$A:$A,Sheet3!$C:$C)</f>
        <v>0</v>
      </c>
      <c r="AL5" s="7">
        <f>_xlfn.XLOOKUP($EI5,Sheet3!$A:$A,Sheet3!$C:$C)</f>
        <v>0.18</v>
      </c>
      <c r="AM5" s="7">
        <f>_xlfn.XLOOKUP($EJ5,Sheet3!$A:$A,Sheet3!$C:$C)</f>
        <v>0.16</v>
      </c>
      <c r="AN5" s="7">
        <f>_xlfn.XLOOKUP($EK5,Sheet3!$A:$A,Sheet3!$C:$C)</f>
        <v>0.17</v>
      </c>
      <c r="AO5" s="7">
        <f>_xlfn.XLOOKUP($EL5,Sheet3!$A:$A,Sheet3!$C:$C)</f>
        <v>0.13</v>
      </c>
      <c r="AP5" s="7">
        <f>_xlfn.XLOOKUP($EM5,Sheet3!$A:$A,Sheet3!$C:$C)</f>
        <v>0.17</v>
      </c>
      <c r="AQ5" s="7">
        <f>_xlfn.XLOOKUP($EN5,Sheet3!$A:$A,Sheet3!$C:$C)</f>
        <v>0.52</v>
      </c>
      <c r="AR5" s="7">
        <f>_xlfn.XLOOKUP($EO5,Sheet3!$A:$A,Sheet3!$C:$C)</f>
        <v>0.13</v>
      </c>
      <c r="AS5" s="7">
        <f>_xlfn.XLOOKUP($EP5,Sheet3!$A:$A,Sheet3!$C:$C)</f>
        <v>0.33</v>
      </c>
      <c r="AT5" s="7">
        <f t="shared" si="10"/>
        <v>6.2600000000000007</v>
      </c>
      <c r="AU5" s="7">
        <f t="shared" si="11"/>
        <v>2.0199999999999996</v>
      </c>
      <c r="AV5" s="7">
        <f>_xlfn.XLOOKUP($EB5,Sheet3!$A:$A,Sheet3!$D:$D)</f>
        <v>0.02</v>
      </c>
      <c r="AW5" s="7">
        <f>_xlfn.XLOOKUP($EC5,Sheet3!$A:$A,Sheet3!$D:$D)</f>
        <v>0.28000000000000003</v>
      </c>
      <c r="AX5" s="7">
        <f>_xlfn.XLOOKUP($ED5,Sheet3!$A:$A,Sheet3!$D:$D)</f>
        <v>0</v>
      </c>
      <c r="AY5" s="7">
        <f>_xlfn.XLOOKUP($EE5,Sheet3!$A:$A,Sheet3!$D:$D)</f>
        <v>0.33</v>
      </c>
      <c r="AZ5" s="7">
        <f>_xlfn.XLOOKUP($EF5,Sheet3!$A:$A,Sheet3!$D:$D)</f>
        <v>0.15</v>
      </c>
      <c r="BA5" s="7">
        <f>_xlfn.XLOOKUP($EG5,Sheet3!$A:$A,Sheet3!$D:$D)</f>
        <v>0.14000000000000001</v>
      </c>
      <c r="BB5" s="7">
        <f>_xlfn.XLOOKUP($EH5,Sheet3!$A:$A,Sheet3!$D:$D)</f>
        <v>0</v>
      </c>
      <c r="BC5" s="7">
        <f>_xlfn.XLOOKUP($EI5,Sheet3!$A:$A,Sheet3!$D:$D)</f>
        <v>0.17</v>
      </c>
      <c r="BD5" s="7">
        <f>_xlfn.XLOOKUP($EJ5,Sheet3!$A:$A,Sheet3!$D:$D)</f>
        <v>0.16</v>
      </c>
      <c r="BE5" s="7">
        <f>_xlfn.XLOOKUP($EK5,Sheet3!$A:$A,Sheet3!$D:$D)</f>
        <v>0.14000000000000001</v>
      </c>
      <c r="BF5" s="7">
        <f>_xlfn.XLOOKUP($EL5,Sheet3!$A:$A,Sheet3!$D:$D)</f>
        <v>0.11</v>
      </c>
      <c r="BG5" s="7">
        <f>_xlfn.XLOOKUP($EM5,Sheet3!$A:$A,Sheet3!$D:$D)</f>
        <v>0.11</v>
      </c>
      <c r="BH5" s="7">
        <f>_xlfn.XLOOKUP($EN5,Sheet3!$A:$A,Sheet3!$D:$D)</f>
        <v>0.66</v>
      </c>
      <c r="BI5" s="7">
        <f>_xlfn.XLOOKUP($EO5,Sheet3!$A:$A,Sheet3!$D:$D)</f>
        <v>7.0000000000000007E-2</v>
      </c>
      <c r="BJ5" s="7">
        <f>_xlfn.XLOOKUP($EP5,Sheet3!$A:$A,Sheet3!$D:$D)</f>
        <v>0.31</v>
      </c>
      <c r="BK5" s="7">
        <f t="shared" si="12"/>
        <v>3.0999999999999996</v>
      </c>
      <c r="BL5" s="7">
        <f t="shared" si="13"/>
        <v>1.7100000000000002</v>
      </c>
      <c r="BM5" s="7">
        <f>_xlfn.XLOOKUP($EB5,Sheet3!$A:$A,Sheet3!$E:$E)</f>
        <v>0.18</v>
      </c>
      <c r="BN5" s="7">
        <f>_xlfn.XLOOKUP($EC5,Sheet3!$A:$A,Sheet3!$E:$E)</f>
        <v>0.31</v>
      </c>
      <c r="BO5" s="7">
        <f>_xlfn.XLOOKUP($ED5,Sheet3!$A:$A,Sheet3!$E:$E)</f>
        <v>0</v>
      </c>
      <c r="BP5" s="7">
        <f>_xlfn.XLOOKUP($EE5,Sheet3!$A:$A,Sheet3!$E:$E)</f>
        <v>0.28999999999999998</v>
      </c>
      <c r="BQ5" s="7">
        <f>_xlfn.XLOOKUP($EF5,Sheet3!$A:$A,Sheet3!$E:$E)</f>
        <v>0.23</v>
      </c>
      <c r="BR5" s="7">
        <f>_xlfn.XLOOKUP($EG5,Sheet3!$A:$A,Sheet3!$E:$E)</f>
        <v>0.18</v>
      </c>
      <c r="BS5" s="7">
        <f>_xlfn.XLOOKUP($EH5,Sheet3!$A:$A,Sheet3!$E:$E)</f>
        <v>0</v>
      </c>
      <c r="BT5" s="7">
        <f>_xlfn.XLOOKUP($EI5,Sheet3!$A:$A,Sheet3!$E:$E)</f>
        <v>0.15</v>
      </c>
      <c r="BU5" s="7">
        <f>_xlfn.XLOOKUP($EJ5,Sheet3!$A:$A,Sheet3!$E:$E)</f>
        <v>0.16</v>
      </c>
      <c r="BV5" s="7">
        <f>_xlfn.XLOOKUP($EK5,Sheet3!$A:$A,Sheet3!$E:$E)</f>
        <v>0.14000000000000001</v>
      </c>
      <c r="BW5" s="7">
        <f>_xlfn.XLOOKUP($EL5,Sheet3!$A:$A,Sheet3!$E:$E)</f>
        <v>0.18</v>
      </c>
      <c r="BX5" s="7">
        <f>_xlfn.XLOOKUP($EM5,Sheet3!$A:$A,Sheet3!$E:$E)</f>
        <v>0.1</v>
      </c>
      <c r="BY5" s="7">
        <f>_xlfn.XLOOKUP($EN5,Sheet3!$A:$A,Sheet3!$E:$E)</f>
        <v>0.65</v>
      </c>
      <c r="BZ5" s="7">
        <f>_xlfn.XLOOKUP($EO5,Sheet3!$A:$A,Sheet3!$E:$E)</f>
        <v>0.09</v>
      </c>
      <c r="CA5" s="7">
        <f>_xlfn.XLOOKUP($EP5,Sheet3!$A:$A,Sheet3!$E:$E)</f>
        <v>0.26</v>
      </c>
      <c r="CB5" s="7">
        <f t="shared" si="14"/>
        <v>3.6100000000000003</v>
      </c>
      <c r="CC5" s="7">
        <f t="shared" si="15"/>
        <v>1.9699999999999995</v>
      </c>
      <c r="CD5" s="22">
        <f t="shared" si="16"/>
        <v>6.3699999999999992</v>
      </c>
      <c r="CE5" s="53">
        <v>21</v>
      </c>
      <c r="CF5" s="23">
        <f t="shared" si="17"/>
        <v>4.8099999999999996</v>
      </c>
      <c r="CG5" s="23">
        <f t="shared" si="18"/>
        <v>5.58</v>
      </c>
      <c r="CH5" s="23">
        <v>13</v>
      </c>
      <c r="CI5" s="24">
        <f t="shared" si="19"/>
        <v>8.2800000000000011</v>
      </c>
      <c r="CJ5" s="20">
        <f t="shared" si="20"/>
        <v>0.14699999999999999</v>
      </c>
      <c r="CK5" s="20">
        <f t="shared" si="21"/>
        <v>0.105</v>
      </c>
      <c r="CL5" s="20">
        <f t="shared" si="22"/>
        <v>0.10349999999999999</v>
      </c>
      <c r="CM5" s="20">
        <f t="shared" si="23"/>
        <v>0.23039999999999999</v>
      </c>
      <c r="CN5" s="25">
        <f t="shared" si="24"/>
        <v>2.9074074074074074</v>
      </c>
      <c r="CO5" s="28">
        <f t="shared" si="25"/>
        <v>0.83669149477973004</v>
      </c>
      <c r="CP5" s="28">
        <f t="shared" si="26"/>
        <v>2.0385856668248694</v>
      </c>
      <c r="CQ5" s="27">
        <f t="shared" si="27"/>
        <v>2.1931711465227197</v>
      </c>
      <c r="CR5" s="54">
        <v>0.11</v>
      </c>
      <c r="CS5" s="54">
        <v>0.21</v>
      </c>
      <c r="CT5" s="54">
        <v>7.0000000000000007E-2</v>
      </c>
      <c r="CU5" s="54">
        <v>0.04</v>
      </c>
      <c r="CV5" s="54">
        <v>0.28000000000000003</v>
      </c>
      <c r="CW5" s="54">
        <v>0.3</v>
      </c>
      <c r="CX5" s="55">
        <v>0.32</v>
      </c>
      <c r="CY5" s="55">
        <v>0.11</v>
      </c>
      <c r="CZ5" s="55">
        <v>0.21</v>
      </c>
      <c r="DA5" s="54">
        <v>0.32</v>
      </c>
      <c r="DB5" s="54">
        <v>0.39</v>
      </c>
      <c r="DC5" s="54">
        <v>7.0000000000000007E-2</v>
      </c>
      <c r="DD5" s="54">
        <v>0.15</v>
      </c>
      <c r="DE5" s="54">
        <v>0.24</v>
      </c>
      <c r="DF5" s="54">
        <v>0.04</v>
      </c>
      <c r="DG5" s="54">
        <v>0.03</v>
      </c>
      <c r="DH5" s="54">
        <v>0.26</v>
      </c>
      <c r="DI5" s="54">
        <v>0.28000000000000003</v>
      </c>
      <c r="DJ5" s="54">
        <v>0.15</v>
      </c>
      <c r="DK5" s="54">
        <v>0.28999999999999998</v>
      </c>
      <c r="DL5" s="54">
        <v>0.14000000000000001</v>
      </c>
      <c r="DM5" s="54">
        <v>0.08</v>
      </c>
      <c r="DN5" s="54">
        <v>0.21</v>
      </c>
      <c r="DO5" s="54">
        <v>0.1</v>
      </c>
      <c r="DP5" s="54">
        <v>0.05</v>
      </c>
      <c r="DQ5" s="54">
        <v>0.27</v>
      </c>
      <c r="DR5" s="54">
        <v>0.3</v>
      </c>
      <c r="DS5" s="54">
        <v>0.15</v>
      </c>
      <c r="DT5" s="54">
        <v>0.27</v>
      </c>
      <c r="DU5" s="54">
        <v>0.12</v>
      </c>
      <c r="DV5" s="54">
        <v>0.1</v>
      </c>
      <c r="DW5" s="54">
        <v>0.17</v>
      </c>
      <c r="DX5" s="54">
        <v>7.0000000000000007E-2</v>
      </c>
      <c r="DY5" s="54">
        <v>0.04</v>
      </c>
      <c r="DZ5" s="54">
        <v>0.3</v>
      </c>
      <c r="EA5" s="54">
        <v>0.31</v>
      </c>
      <c r="EB5" t="s">
        <v>99</v>
      </c>
      <c r="EC5" t="s">
        <v>101</v>
      </c>
      <c r="EE5" t="s">
        <v>102</v>
      </c>
      <c r="EF5" t="s">
        <v>148</v>
      </c>
      <c r="EG5" t="s">
        <v>154</v>
      </c>
      <c r="EI5" t="s">
        <v>155</v>
      </c>
      <c r="EJ5" t="s">
        <v>156</v>
      </c>
      <c r="EK5" t="s">
        <v>157</v>
      </c>
      <c r="EL5" t="s">
        <v>107</v>
      </c>
      <c r="EM5" t="s">
        <v>110</v>
      </c>
      <c r="EN5" t="s">
        <v>111</v>
      </c>
      <c r="EO5" t="s">
        <v>114</v>
      </c>
      <c r="EP5" t="s">
        <v>117</v>
      </c>
    </row>
    <row r="6" spans="1:146" ht="33.75" customHeight="1" x14ac:dyDescent="0.2">
      <c r="A6" s="36" t="s">
        <v>35</v>
      </c>
      <c r="B6" s="13">
        <v>3</v>
      </c>
      <c r="C6" s="14">
        <v>4</v>
      </c>
      <c r="D6" s="14">
        <v>5</v>
      </c>
      <c r="E6" s="12">
        <v>47</v>
      </c>
      <c r="F6" s="16">
        <f t="shared" si="0"/>
        <v>0.87</v>
      </c>
      <c r="G6" s="17">
        <f t="shared" si="1"/>
        <v>0.87</v>
      </c>
      <c r="H6" s="17">
        <f t="shared" si="2"/>
        <v>0.86</v>
      </c>
      <c r="I6" s="18">
        <f t="shared" si="3"/>
        <v>0.88</v>
      </c>
      <c r="J6" s="19">
        <f t="shared" si="4"/>
        <v>0.14000000000000001</v>
      </c>
      <c r="K6" s="20">
        <f t="shared" si="5"/>
        <v>0.51</v>
      </c>
      <c r="L6" s="20">
        <f t="shared" si="6"/>
        <v>0.13</v>
      </c>
      <c r="M6" s="21">
        <f t="shared" si="7"/>
        <v>-0.14000000000000001</v>
      </c>
      <c r="N6" s="7">
        <f>_xlfn.XLOOKUP($EB6,Sheet3!$A:$A,Sheet3!$B:$B)</f>
        <v>0.39</v>
      </c>
      <c r="O6" s="7">
        <f>_xlfn.XLOOKUP($EC6,Sheet3!$A:$A,Sheet3!$B:$B)</f>
        <v>0.38</v>
      </c>
      <c r="P6" s="7">
        <f>_xlfn.XLOOKUP($ED6,Sheet3!$A:$A,Sheet3!$B:$B)</f>
        <v>0</v>
      </c>
      <c r="Q6" s="7">
        <f>_xlfn.XLOOKUP($EE6,Sheet3!$A:$A,Sheet3!$B:$B)</f>
        <v>0.32</v>
      </c>
      <c r="R6" s="7">
        <f>_xlfn.XLOOKUP($EF6,Sheet3!$A:$A,Sheet3!$B:$B)</f>
        <v>0.22</v>
      </c>
      <c r="S6" s="7">
        <f>_xlfn.XLOOKUP($EG6,Sheet3!$A:$A,Sheet3!$B:$B)</f>
        <v>0.2</v>
      </c>
      <c r="T6" s="7">
        <f>_xlfn.XLOOKUP($EH6,Sheet3!$A:$A,Sheet3!$B:$B)</f>
        <v>0</v>
      </c>
      <c r="U6" s="7">
        <f>_xlfn.XLOOKUP($EI6,Sheet3!$A:$A,Sheet3!$B:$B)</f>
        <v>0.17</v>
      </c>
      <c r="V6" s="7">
        <f>_xlfn.XLOOKUP($EJ6,Sheet3!$A:$A,Sheet3!$B:$B)</f>
        <v>0.16</v>
      </c>
      <c r="W6" s="7">
        <f>_xlfn.XLOOKUP($EK6,Sheet3!$A:$A,Sheet3!$B:$B)</f>
        <v>0.3</v>
      </c>
      <c r="X6" s="7">
        <f>_xlfn.XLOOKUP($EL6,Sheet3!$A:$A,Sheet3!$B:$B)</f>
        <v>0.17</v>
      </c>
      <c r="Y6" s="7">
        <f>_xlfn.XLOOKUP($EM6,Sheet3!$A:$A,Sheet3!$B:$B)</f>
        <v>0.14000000000000001</v>
      </c>
      <c r="Z6" s="7">
        <f>_xlfn.XLOOKUP($EN6,Sheet3!$A:$A,Sheet3!$B:$B)</f>
        <v>0.61</v>
      </c>
      <c r="AA6" s="7">
        <f>_xlfn.XLOOKUP($EO6,Sheet3!$A:$A,Sheet3!$B:$B)</f>
        <v>0.1</v>
      </c>
      <c r="AB6" s="7">
        <f>_xlfn.XLOOKUP($EP6,Sheet3!$A:$A,Sheet3!$B:$B)</f>
        <v>0.3</v>
      </c>
      <c r="AC6" s="7">
        <f t="shared" si="8"/>
        <v>4.53</v>
      </c>
      <c r="AD6" s="7">
        <f t="shared" si="9"/>
        <v>2.36</v>
      </c>
      <c r="AE6" s="7">
        <f>_xlfn.XLOOKUP($EB6,Sheet3!$A:$A,Sheet3!$C:$C)</f>
        <v>0.04</v>
      </c>
      <c r="AF6" s="7">
        <f>_xlfn.XLOOKUP($EC6,Sheet3!$A:$A,Sheet3!$C:$C)</f>
        <v>0.4</v>
      </c>
      <c r="AG6" s="7">
        <f>_xlfn.XLOOKUP($ED6,Sheet3!$A:$A,Sheet3!$C:$C)</f>
        <v>0</v>
      </c>
      <c r="AH6" s="7">
        <f>_xlfn.XLOOKUP($EE6,Sheet3!$A:$A,Sheet3!$C:$C)</f>
        <v>0.33</v>
      </c>
      <c r="AI6" s="7">
        <f>_xlfn.XLOOKUP($EF6,Sheet3!$A:$A,Sheet3!$C:$C)</f>
        <v>0.26</v>
      </c>
      <c r="AJ6" s="7">
        <f>_xlfn.XLOOKUP($EG6,Sheet3!$A:$A,Sheet3!$C:$C)</f>
        <v>0.25</v>
      </c>
      <c r="AK6" s="7">
        <f>_xlfn.XLOOKUP($EH6,Sheet3!$A:$A,Sheet3!$C:$C)</f>
        <v>0</v>
      </c>
      <c r="AL6" s="7">
        <f>_xlfn.XLOOKUP($EI6,Sheet3!$A:$A,Sheet3!$C:$C)</f>
        <v>0.18</v>
      </c>
      <c r="AM6" s="7">
        <f>_xlfn.XLOOKUP($EJ6,Sheet3!$A:$A,Sheet3!$C:$C)</f>
        <v>0.16</v>
      </c>
      <c r="AN6" s="7">
        <f>_xlfn.XLOOKUP($EK6,Sheet3!$A:$A,Sheet3!$C:$C)</f>
        <v>0.28999999999999998</v>
      </c>
      <c r="AO6" s="7">
        <f>_xlfn.XLOOKUP($EL6,Sheet3!$A:$A,Sheet3!$C:$C)</f>
        <v>0.21</v>
      </c>
      <c r="AP6" s="7">
        <f>_xlfn.XLOOKUP($EM6,Sheet3!$A:$A,Sheet3!$C:$C)</f>
        <v>7.0000000000000007E-2</v>
      </c>
      <c r="AQ6" s="7">
        <f>_xlfn.XLOOKUP($EN6,Sheet3!$A:$A,Sheet3!$C:$C)</f>
        <v>0.52</v>
      </c>
      <c r="AR6" s="7">
        <f>_xlfn.XLOOKUP($EO6,Sheet3!$A:$A,Sheet3!$C:$C)</f>
        <v>0.13</v>
      </c>
      <c r="AS6" s="7">
        <f>_xlfn.XLOOKUP($EP6,Sheet3!$A:$A,Sheet3!$C:$C)</f>
        <v>0.33</v>
      </c>
      <c r="AT6" s="7">
        <f t="shared" si="10"/>
        <v>2.7199999999999998</v>
      </c>
      <c r="AU6" s="7">
        <f t="shared" si="11"/>
        <v>2.5500000000000003</v>
      </c>
      <c r="AV6" s="7">
        <f>_xlfn.XLOOKUP($EB6,Sheet3!$A:$A,Sheet3!$D:$D)</f>
        <v>0.91</v>
      </c>
      <c r="AW6" s="7">
        <f>_xlfn.XLOOKUP($EC6,Sheet3!$A:$A,Sheet3!$D:$D)</f>
        <v>0.41</v>
      </c>
      <c r="AX6" s="7">
        <f>_xlfn.XLOOKUP($ED6,Sheet3!$A:$A,Sheet3!$D:$D)</f>
        <v>0</v>
      </c>
      <c r="AY6" s="7">
        <f>_xlfn.XLOOKUP($EE6,Sheet3!$A:$A,Sheet3!$D:$D)</f>
        <v>0.33</v>
      </c>
      <c r="AZ6" s="7">
        <f>_xlfn.XLOOKUP($EF6,Sheet3!$A:$A,Sheet3!$D:$D)</f>
        <v>0.15</v>
      </c>
      <c r="BA6" s="7">
        <f>_xlfn.XLOOKUP($EG6,Sheet3!$A:$A,Sheet3!$D:$D)</f>
        <v>0.14000000000000001</v>
      </c>
      <c r="BB6" s="7">
        <f>_xlfn.XLOOKUP($EH6,Sheet3!$A:$A,Sheet3!$D:$D)</f>
        <v>0</v>
      </c>
      <c r="BC6" s="7">
        <f>_xlfn.XLOOKUP($EI6,Sheet3!$A:$A,Sheet3!$D:$D)</f>
        <v>0.17</v>
      </c>
      <c r="BD6" s="7">
        <f>_xlfn.XLOOKUP($EJ6,Sheet3!$A:$A,Sheet3!$D:$D)</f>
        <v>0.16</v>
      </c>
      <c r="BE6" s="7">
        <f>_xlfn.XLOOKUP($EK6,Sheet3!$A:$A,Sheet3!$D:$D)</f>
        <v>0.36</v>
      </c>
      <c r="BF6" s="7">
        <f>_xlfn.XLOOKUP($EL6,Sheet3!$A:$A,Sheet3!$D:$D)</f>
        <v>0.17</v>
      </c>
      <c r="BG6" s="7">
        <f>_xlfn.XLOOKUP($EM6,Sheet3!$A:$A,Sheet3!$D:$D)</f>
        <v>0.22</v>
      </c>
      <c r="BH6" s="7">
        <f>_xlfn.XLOOKUP($EN6,Sheet3!$A:$A,Sheet3!$D:$D)</f>
        <v>0.66</v>
      </c>
      <c r="BI6" s="7">
        <f>_xlfn.XLOOKUP($EO6,Sheet3!$A:$A,Sheet3!$D:$D)</f>
        <v>7.0000000000000007E-2</v>
      </c>
      <c r="BJ6" s="7">
        <f>_xlfn.XLOOKUP($EP6,Sheet3!$A:$A,Sheet3!$D:$D)</f>
        <v>0.31</v>
      </c>
      <c r="BK6" s="7">
        <f t="shared" si="12"/>
        <v>6.9899999999999993</v>
      </c>
      <c r="BL6" s="7">
        <f t="shared" si="13"/>
        <v>2.38</v>
      </c>
      <c r="BM6" s="7">
        <f>_xlfn.XLOOKUP($EB6,Sheet3!$A:$A,Sheet3!$E:$E)</f>
        <v>0.31</v>
      </c>
      <c r="BN6" s="7">
        <f>_xlfn.XLOOKUP($EC6,Sheet3!$A:$A,Sheet3!$E:$E)</f>
        <v>0.34</v>
      </c>
      <c r="BO6" s="7">
        <f>_xlfn.XLOOKUP($ED6,Sheet3!$A:$A,Sheet3!$E:$E)</f>
        <v>0</v>
      </c>
      <c r="BP6" s="7">
        <f>_xlfn.XLOOKUP($EE6,Sheet3!$A:$A,Sheet3!$E:$E)</f>
        <v>0.28999999999999998</v>
      </c>
      <c r="BQ6" s="7">
        <f>_xlfn.XLOOKUP($EF6,Sheet3!$A:$A,Sheet3!$E:$E)</f>
        <v>0.23</v>
      </c>
      <c r="BR6" s="7">
        <f>_xlfn.XLOOKUP($EG6,Sheet3!$A:$A,Sheet3!$E:$E)</f>
        <v>0.18</v>
      </c>
      <c r="BS6" s="7">
        <f>_xlfn.XLOOKUP($EH6,Sheet3!$A:$A,Sheet3!$E:$E)</f>
        <v>0</v>
      </c>
      <c r="BT6" s="7">
        <f>_xlfn.XLOOKUP($EI6,Sheet3!$A:$A,Sheet3!$E:$E)</f>
        <v>0.15</v>
      </c>
      <c r="BU6" s="7">
        <f>_xlfn.XLOOKUP($EJ6,Sheet3!$A:$A,Sheet3!$E:$E)</f>
        <v>0.16</v>
      </c>
      <c r="BV6" s="7">
        <f>_xlfn.XLOOKUP($EK6,Sheet3!$A:$A,Sheet3!$E:$E)</f>
        <v>0.28000000000000003</v>
      </c>
      <c r="BW6" s="7">
        <f>_xlfn.XLOOKUP($EL6,Sheet3!$A:$A,Sheet3!$E:$E)</f>
        <v>0.12</v>
      </c>
      <c r="BX6" s="7">
        <f>_xlfn.XLOOKUP($EM6,Sheet3!$A:$A,Sheet3!$E:$E)</f>
        <v>0.16</v>
      </c>
      <c r="BY6" s="7">
        <f>_xlfn.XLOOKUP($EN6,Sheet3!$A:$A,Sheet3!$E:$E)</f>
        <v>0.65</v>
      </c>
      <c r="BZ6" s="7">
        <f>_xlfn.XLOOKUP($EO6,Sheet3!$A:$A,Sheet3!$E:$E)</f>
        <v>0.09</v>
      </c>
      <c r="CA6" s="7">
        <f>_xlfn.XLOOKUP($EP6,Sheet3!$A:$A,Sheet3!$E:$E)</f>
        <v>0.26</v>
      </c>
      <c r="CB6" s="7">
        <f t="shared" si="14"/>
        <v>4.3099999999999996</v>
      </c>
      <c r="CC6" s="7">
        <f t="shared" si="15"/>
        <v>2.1399999999999997</v>
      </c>
      <c r="CD6" s="22">
        <f t="shared" si="16"/>
        <v>6.8900000000000006</v>
      </c>
      <c r="CE6" s="53">
        <v>26</v>
      </c>
      <c r="CF6" s="23">
        <f t="shared" si="17"/>
        <v>9.3699999999999992</v>
      </c>
      <c r="CG6" s="23">
        <f t="shared" si="18"/>
        <v>6.4499999999999993</v>
      </c>
      <c r="CH6" s="23">
        <v>42</v>
      </c>
      <c r="CI6" s="24">
        <f t="shared" si="19"/>
        <v>5.27</v>
      </c>
      <c r="CJ6" s="20">
        <f t="shared" si="20"/>
        <v>0.12180000000000001</v>
      </c>
      <c r="CK6" s="20">
        <f t="shared" si="21"/>
        <v>0.44369999999999998</v>
      </c>
      <c r="CL6" s="20">
        <f t="shared" si="22"/>
        <v>0.1118</v>
      </c>
      <c r="CM6" s="20">
        <f t="shared" si="23"/>
        <v>-0.12320000000000002</v>
      </c>
      <c r="CN6" s="25">
        <f t="shared" si="24"/>
        <v>2.6386243386243389</v>
      </c>
      <c r="CO6" s="28">
        <f t="shared" si="25"/>
        <v>2.3848118792971733</v>
      </c>
      <c r="CP6" s="28">
        <f t="shared" si="26"/>
        <v>2.2675736961451247</v>
      </c>
      <c r="CQ6" s="27">
        <f t="shared" si="27"/>
        <v>-8.0676538371477036E-2</v>
      </c>
      <c r="CR6" s="54">
        <v>0.15</v>
      </c>
      <c r="CS6" s="54">
        <v>0.25</v>
      </c>
      <c r="CT6" s="54">
        <v>0.14000000000000001</v>
      </c>
      <c r="CU6" s="54">
        <v>0.11</v>
      </c>
      <c r="CV6" s="54">
        <v>0.21</v>
      </c>
      <c r="CW6" s="54">
        <v>0.13</v>
      </c>
      <c r="CX6" s="55">
        <v>0.4</v>
      </c>
      <c r="CY6" s="55">
        <v>0.26</v>
      </c>
      <c r="CZ6" s="55">
        <v>0.14000000000000001</v>
      </c>
      <c r="DA6" s="54">
        <v>-0.14000000000000001</v>
      </c>
      <c r="DB6" s="54">
        <v>0.26</v>
      </c>
      <c r="DC6" s="54">
        <v>0.4</v>
      </c>
      <c r="DD6" s="54">
        <v>0.11</v>
      </c>
      <c r="DE6" s="54">
        <v>0.15</v>
      </c>
      <c r="DF6" s="54">
        <v>0.19</v>
      </c>
      <c r="DG6" s="54">
        <v>0.21</v>
      </c>
      <c r="DH6" s="54">
        <v>0.22</v>
      </c>
      <c r="DI6" s="54">
        <v>0.12</v>
      </c>
      <c r="DJ6" s="54">
        <v>0.51</v>
      </c>
      <c r="DK6" s="54">
        <v>0.6</v>
      </c>
      <c r="DL6" s="54">
        <v>0.09</v>
      </c>
      <c r="DM6" s="54">
        <v>0.26</v>
      </c>
      <c r="DN6" s="54">
        <v>0.34</v>
      </c>
      <c r="DO6" s="54">
        <v>0.08</v>
      </c>
      <c r="DP6" s="54">
        <v>0.01</v>
      </c>
      <c r="DQ6" s="54">
        <v>0.17</v>
      </c>
      <c r="DR6" s="54">
        <v>0.13</v>
      </c>
      <c r="DS6" s="54">
        <v>0.13</v>
      </c>
      <c r="DT6" s="54">
        <v>0.38</v>
      </c>
      <c r="DU6" s="54">
        <v>0.25</v>
      </c>
      <c r="DV6" s="54">
        <v>0.1</v>
      </c>
      <c r="DW6" s="54">
        <v>0.28999999999999998</v>
      </c>
      <c r="DX6" s="54">
        <v>0.16</v>
      </c>
      <c r="DY6" s="54">
        <v>0.09</v>
      </c>
      <c r="DZ6" s="54">
        <v>0.23</v>
      </c>
      <c r="EA6" s="54">
        <v>0.14000000000000001</v>
      </c>
      <c r="EB6" t="s">
        <v>98</v>
      </c>
      <c r="EC6" t="s">
        <v>100</v>
      </c>
      <c r="EE6" t="s">
        <v>102</v>
      </c>
      <c r="EF6" t="s">
        <v>148</v>
      </c>
      <c r="EG6" t="s">
        <v>154</v>
      </c>
      <c r="EI6" t="s">
        <v>155</v>
      </c>
      <c r="EJ6" t="s">
        <v>156</v>
      </c>
      <c r="EK6" t="s">
        <v>108</v>
      </c>
      <c r="EL6" t="s">
        <v>106</v>
      </c>
      <c r="EM6" t="s">
        <v>113</v>
      </c>
      <c r="EN6" t="s">
        <v>111</v>
      </c>
      <c r="EO6" t="s">
        <v>114</v>
      </c>
      <c r="EP6" t="s">
        <v>117</v>
      </c>
    </row>
    <row r="7" spans="1:146" ht="28" customHeight="1" x14ac:dyDescent="0.2">
      <c r="A7" s="37" t="s">
        <v>31</v>
      </c>
      <c r="B7" s="13">
        <v>4</v>
      </c>
      <c r="C7" s="11">
        <v>20</v>
      </c>
      <c r="D7" s="11">
        <v>14</v>
      </c>
      <c r="E7" s="12">
        <v>13</v>
      </c>
      <c r="F7" s="16">
        <f t="shared" si="0"/>
        <v>0.8</v>
      </c>
      <c r="G7" s="17">
        <f t="shared" si="1"/>
        <v>0.77</v>
      </c>
      <c r="H7" s="17">
        <f t="shared" si="2"/>
        <v>0.79</v>
      </c>
      <c r="I7" s="18">
        <f t="shared" si="3"/>
        <v>0.82000000000000006</v>
      </c>
      <c r="J7" s="19">
        <f t="shared" si="4"/>
        <v>0.15</v>
      </c>
      <c r="K7" s="20">
        <f t="shared" si="5"/>
        <v>0.21</v>
      </c>
      <c r="L7" s="20">
        <f t="shared" si="6"/>
        <v>0.08</v>
      </c>
      <c r="M7" s="21">
        <f t="shared" si="7"/>
        <v>0.16</v>
      </c>
      <c r="N7" s="7">
        <f>_xlfn.XLOOKUP($EB7,Sheet3!$A:$A,Sheet3!$B:$B)</f>
        <v>0.38</v>
      </c>
      <c r="O7" s="7">
        <f>_xlfn.XLOOKUP($EC7,Sheet3!$A:$A,Sheet3!$B:$B)</f>
        <v>0.38</v>
      </c>
      <c r="P7" s="7">
        <f>_xlfn.XLOOKUP($ED7,Sheet3!$A:$A,Sheet3!$B:$B)</f>
        <v>0</v>
      </c>
      <c r="Q7" s="7">
        <f>_xlfn.XLOOKUP($EE7,Sheet3!$A:$A,Sheet3!$B:$B)</f>
        <v>0.32</v>
      </c>
      <c r="R7" s="7">
        <f>_xlfn.XLOOKUP($EF7,Sheet3!$A:$A,Sheet3!$B:$B)</f>
        <v>0.22</v>
      </c>
      <c r="S7" s="7">
        <f>_xlfn.XLOOKUP($EG7,Sheet3!$A:$A,Sheet3!$B:$B)</f>
        <v>0.2</v>
      </c>
      <c r="T7" s="7">
        <f>_xlfn.XLOOKUP($EH7,Sheet3!$A:$A,Sheet3!$B:$B)</f>
        <v>0</v>
      </c>
      <c r="U7" s="7">
        <f>_xlfn.XLOOKUP($EI7,Sheet3!$A:$A,Sheet3!$B:$B)</f>
        <v>0.25</v>
      </c>
      <c r="V7" s="7">
        <f>_xlfn.XLOOKUP($EJ7,Sheet3!$A:$A,Sheet3!$B:$B)</f>
        <v>0.22</v>
      </c>
      <c r="W7" s="7">
        <f>_xlfn.XLOOKUP($EK7,Sheet3!$A:$A,Sheet3!$B:$B)</f>
        <v>0.15</v>
      </c>
      <c r="X7" s="7">
        <f>_xlfn.XLOOKUP($EL7,Sheet3!$A:$A,Sheet3!$B:$B)</f>
        <v>0.17</v>
      </c>
      <c r="Y7" s="7">
        <f>_xlfn.XLOOKUP($EM7,Sheet3!$A:$A,Sheet3!$B:$B)</f>
        <v>0.14000000000000001</v>
      </c>
      <c r="Z7" s="7">
        <f>_xlfn.XLOOKUP($EN7,Sheet3!$A:$A,Sheet3!$B:$B)</f>
        <v>0.61</v>
      </c>
      <c r="AA7" s="7">
        <f>_xlfn.XLOOKUP($EO7,Sheet3!$A:$A,Sheet3!$B:$B)</f>
        <v>0.18</v>
      </c>
      <c r="AB7" s="7">
        <f>_xlfn.XLOOKUP($EP7,Sheet3!$A:$A,Sheet3!$B:$B)</f>
        <v>0.3</v>
      </c>
      <c r="AC7" s="7">
        <f t="shared" si="8"/>
        <v>4.5699999999999994</v>
      </c>
      <c r="AD7" s="7">
        <f t="shared" si="9"/>
        <v>2.35</v>
      </c>
      <c r="AE7" s="7">
        <f>_xlfn.XLOOKUP($EB7,Sheet3!$A:$A,Sheet3!$C:$C)</f>
        <v>0.85</v>
      </c>
      <c r="AF7" s="7">
        <f>_xlfn.XLOOKUP($EC7,Sheet3!$A:$A,Sheet3!$C:$C)</f>
        <v>0.4</v>
      </c>
      <c r="AG7" s="7">
        <f>_xlfn.XLOOKUP($ED7,Sheet3!$A:$A,Sheet3!$C:$C)</f>
        <v>0</v>
      </c>
      <c r="AH7" s="7">
        <f>_xlfn.XLOOKUP($EE7,Sheet3!$A:$A,Sheet3!$C:$C)</f>
        <v>0.33</v>
      </c>
      <c r="AI7" s="7">
        <f>_xlfn.XLOOKUP($EF7,Sheet3!$A:$A,Sheet3!$C:$C)</f>
        <v>0.26</v>
      </c>
      <c r="AJ7" s="7">
        <f>_xlfn.XLOOKUP($EG7,Sheet3!$A:$A,Sheet3!$C:$C)</f>
        <v>0.25</v>
      </c>
      <c r="AK7" s="7">
        <f>_xlfn.XLOOKUP($EH7,Sheet3!$A:$A,Sheet3!$C:$C)</f>
        <v>0</v>
      </c>
      <c r="AL7" s="7">
        <f>_xlfn.XLOOKUP($EI7,Sheet3!$A:$A,Sheet3!$C:$C)</f>
        <v>0.28000000000000003</v>
      </c>
      <c r="AM7" s="7">
        <f>_xlfn.XLOOKUP($EJ7,Sheet3!$A:$A,Sheet3!$C:$C)</f>
        <v>0.23</v>
      </c>
      <c r="AN7" s="7">
        <f>_xlfn.XLOOKUP($EK7,Sheet3!$A:$A,Sheet3!$C:$C)</f>
        <v>0.17</v>
      </c>
      <c r="AO7" s="7">
        <f>_xlfn.XLOOKUP($EL7,Sheet3!$A:$A,Sheet3!$C:$C)</f>
        <v>0.21</v>
      </c>
      <c r="AP7" s="7">
        <f>_xlfn.XLOOKUP($EM7,Sheet3!$A:$A,Sheet3!$C:$C)</f>
        <v>7.0000000000000007E-2</v>
      </c>
      <c r="AQ7" s="7">
        <f>_xlfn.XLOOKUP($EN7,Sheet3!$A:$A,Sheet3!$C:$C)</f>
        <v>0.52</v>
      </c>
      <c r="AR7" s="7">
        <f>_xlfn.XLOOKUP($EO7,Sheet3!$A:$A,Sheet3!$C:$C)</f>
        <v>0.11</v>
      </c>
      <c r="AS7" s="7">
        <f>_xlfn.XLOOKUP($EP7,Sheet3!$A:$A,Sheet3!$C:$C)</f>
        <v>0.33</v>
      </c>
      <c r="AT7" s="7">
        <f t="shared" si="10"/>
        <v>5.94</v>
      </c>
      <c r="AU7" s="7">
        <f t="shared" si="11"/>
        <v>2.6</v>
      </c>
      <c r="AV7" s="7">
        <f>_xlfn.XLOOKUP($EB7,Sheet3!$A:$A,Sheet3!$D:$D)</f>
        <v>0.02</v>
      </c>
      <c r="AW7" s="7">
        <f>_xlfn.XLOOKUP($EC7,Sheet3!$A:$A,Sheet3!$D:$D)</f>
        <v>0.41</v>
      </c>
      <c r="AX7" s="7">
        <f>_xlfn.XLOOKUP($ED7,Sheet3!$A:$A,Sheet3!$D:$D)</f>
        <v>0</v>
      </c>
      <c r="AY7" s="7">
        <f>_xlfn.XLOOKUP($EE7,Sheet3!$A:$A,Sheet3!$D:$D)</f>
        <v>0.33</v>
      </c>
      <c r="AZ7" s="7">
        <f>_xlfn.XLOOKUP($EF7,Sheet3!$A:$A,Sheet3!$D:$D)</f>
        <v>0.15</v>
      </c>
      <c r="BA7" s="7">
        <f>_xlfn.XLOOKUP($EG7,Sheet3!$A:$A,Sheet3!$D:$D)</f>
        <v>0.14000000000000001</v>
      </c>
      <c r="BB7" s="7">
        <f>_xlfn.XLOOKUP($EH7,Sheet3!$A:$A,Sheet3!$D:$D)</f>
        <v>0</v>
      </c>
      <c r="BC7" s="7">
        <f>_xlfn.XLOOKUP($EI7,Sheet3!$A:$A,Sheet3!$D:$D)</f>
        <v>0.25</v>
      </c>
      <c r="BD7" s="7">
        <f>_xlfn.XLOOKUP($EJ7,Sheet3!$A:$A,Sheet3!$D:$D)</f>
        <v>0.26</v>
      </c>
      <c r="BE7" s="7">
        <f>_xlfn.XLOOKUP($EK7,Sheet3!$A:$A,Sheet3!$D:$D)</f>
        <v>0.14000000000000001</v>
      </c>
      <c r="BF7" s="7">
        <f>_xlfn.XLOOKUP($EL7,Sheet3!$A:$A,Sheet3!$D:$D)</f>
        <v>0.17</v>
      </c>
      <c r="BG7" s="7">
        <f>_xlfn.XLOOKUP($EM7,Sheet3!$A:$A,Sheet3!$D:$D)</f>
        <v>0.22</v>
      </c>
      <c r="BH7" s="7">
        <f>_xlfn.XLOOKUP($EN7,Sheet3!$A:$A,Sheet3!$D:$D)</f>
        <v>0.66</v>
      </c>
      <c r="BI7" s="7">
        <f>_xlfn.XLOOKUP($EO7,Sheet3!$A:$A,Sheet3!$D:$D)</f>
        <v>0.31</v>
      </c>
      <c r="BJ7" s="7">
        <f>_xlfn.XLOOKUP($EP7,Sheet3!$A:$A,Sheet3!$D:$D)</f>
        <v>0.31</v>
      </c>
      <c r="BK7" s="7">
        <f t="shared" si="12"/>
        <v>3.67</v>
      </c>
      <c r="BL7" s="7">
        <f t="shared" si="13"/>
        <v>2.3400000000000003</v>
      </c>
      <c r="BM7" s="7">
        <f>_xlfn.XLOOKUP($EB7,Sheet3!$A:$A,Sheet3!$E:$E)</f>
        <v>0.18</v>
      </c>
      <c r="BN7" s="7">
        <f>_xlfn.XLOOKUP($EC7,Sheet3!$A:$A,Sheet3!$E:$E)</f>
        <v>0.34</v>
      </c>
      <c r="BO7" s="7">
        <f>_xlfn.XLOOKUP($ED7,Sheet3!$A:$A,Sheet3!$E:$E)</f>
        <v>0</v>
      </c>
      <c r="BP7" s="7">
        <f>_xlfn.XLOOKUP($EE7,Sheet3!$A:$A,Sheet3!$E:$E)</f>
        <v>0.28999999999999998</v>
      </c>
      <c r="BQ7" s="7">
        <f>_xlfn.XLOOKUP($EF7,Sheet3!$A:$A,Sheet3!$E:$E)</f>
        <v>0.23</v>
      </c>
      <c r="BR7" s="7">
        <f>_xlfn.XLOOKUP($EG7,Sheet3!$A:$A,Sheet3!$E:$E)</f>
        <v>0.18</v>
      </c>
      <c r="BS7" s="7">
        <f>_xlfn.XLOOKUP($EH7,Sheet3!$A:$A,Sheet3!$E:$E)</f>
        <v>0</v>
      </c>
      <c r="BT7" s="7">
        <f>_xlfn.XLOOKUP($EI7,Sheet3!$A:$A,Sheet3!$E:$E)</f>
        <v>0.21</v>
      </c>
      <c r="BU7" s="7">
        <f>_xlfn.XLOOKUP($EJ7,Sheet3!$A:$A,Sheet3!$E:$E)</f>
        <v>0.18</v>
      </c>
      <c r="BV7" s="7">
        <f>_xlfn.XLOOKUP($EK7,Sheet3!$A:$A,Sheet3!$E:$E)</f>
        <v>0.14000000000000001</v>
      </c>
      <c r="BW7" s="7">
        <f>_xlfn.XLOOKUP($EL7,Sheet3!$A:$A,Sheet3!$E:$E)</f>
        <v>0.12</v>
      </c>
      <c r="BX7" s="7">
        <f>_xlfn.XLOOKUP($EM7,Sheet3!$A:$A,Sheet3!$E:$E)</f>
        <v>0.16</v>
      </c>
      <c r="BY7" s="7">
        <f>_xlfn.XLOOKUP($EN7,Sheet3!$A:$A,Sheet3!$E:$E)</f>
        <v>0.65</v>
      </c>
      <c r="BZ7" s="7">
        <f>_xlfn.XLOOKUP($EO7,Sheet3!$A:$A,Sheet3!$E:$E)</f>
        <v>0.14000000000000001</v>
      </c>
      <c r="CA7" s="7">
        <f>_xlfn.XLOOKUP($EP7,Sheet3!$A:$A,Sheet3!$E:$E)</f>
        <v>0.26</v>
      </c>
      <c r="CB7" s="7">
        <f t="shared" si="14"/>
        <v>3.8400000000000007</v>
      </c>
      <c r="CC7" s="7">
        <f t="shared" si="15"/>
        <v>2.08</v>
      </c>
      <c r="CD7" s="22">
        <f t="shared" si="16"/>
        <v>6.92</v>
      </c>
      <c r="CE7" s="53">
        <v>35</v>
      </c>
      <c r="CF7" s="23">
        <f t="shared" si="17"/>
        <v>6.01</v>
      </c>
      <c r="CG7" s="23">
        <f t="shared" si="18"/>
        <v>5.9200000000000008</v>
      </c>
      <c r="CH7" s="23">
        <v>19</v>
      </c>
      <c r="CI7" s="24">
        <f t="shared" si="19"/>
        <v>8.5400000000000009</v>
      </c>
      <c r="CJ7" s="20">
        <f t="shared" si="20"/>
        <v>0.12</v>
      </c>
      <c r="CK7" s="20">
        <f t="shared" si="21"/>
        <v>0.16170000000000001</v>
      </c>
      <c r="CL7" s="20">
        <f t="shared" si="22"/>
        <v>6.3200000000000006E-2</v>
      </c>
      <c r="CM7" s="20">
        <f t="shared" si="23"/>
        <v>0.13120000000000001</v>
      </c>
      <c r="CN7" s="25">
        <f t="shared" si="24"/>
        <v>2.6184080469794755</v>
      </c>
      <c r="CO7" s="28">
        <f t="shared" si="25"/>
        <v>1.1417191876750699</v>
      </c>
      <c r="CP7" s="28">
        <f t="shared" si="26"/>
        <v>1.6343827453462008</v>
      </c>
      <c r="CQ7" s="27">
        <f t="shared" si="27"/>
        <v>1.6796323683464589</v>
      </c>
      <c r="CR7" s="54">
        <v>0.1</v>
      </c>
      <c r="CS7" s="54">
        <v>0.22</v>
      </c>
      <c r="CT7" s="54">
        <v>0.12</v>
      </c>
      <c r="CU7" s="54">
        <v>0.05</v>
      </c>
      <c r="CV7" s="54">
        <v>0.3</v>
      </c>
      <c r="CW7" s="54">
        <v>0.2</v>
      </c>
      <c r="CX7" s="55">
        <v>0.32</v>
      </c>
      <c r="CY7" s="55">
        <v>0.17</v>
      </c>
      <c r="CZ7" s="55">
        <v>0.15</v>
      </c>
      <c r="DA7" s="54">
        <v>0.16</v>
      </c>
      <c r="DB7" s="54">
        <v>0.34</v>
      </c>
      <c r="DC7" s="54">
        <v>0.18</v>
      </c>
      <c r="DD7" s="54">
        <v>0.13</v>
      </c>
      <c r="DE7" s="54">
        <v>0.21</v>
      </c>
      <c r="DF7" s="54">
        <v>0.13</v>
      </c>
      <c r="DG7" s="54">
        <v>0.05</v>
      </c>
      <c r="DH7" s="54">
        <v>0.3</v>
      </c>
      <c r="DI7" s="54">
        <v>0.18</v>
      </c>
      <c r="DJ7" s="54">
        <v>0.21</v>
      </c>
      <c r="DK7" s="54">
        <v>0.38</v>
      </c>
      <c r="DL7" s="54">
        <v>0.17</v>
      </c>
      <c r="DM7" s="54">
        <v>0.12</v>
      </c>
      <c r="DN7" s="54">
        <v>0.26</v>
      </c>
      <c r="DO7" s="54">
        <v>0.11</v>
      </c>
      <c r="DP7" s="54">
        <v>0.05</v>
      </c>
      <c r="DQ7" s="54">
        <v>0.23</v>
      </c>
      <c r="DR7" s="54">
        <v>0.23</v>
      </c>
      <c r="DS7" s="54">
        <v>0.08</v>
      </c>
      <c r="DT7" s="54">
        <v>0.25</v>
      </c>
      <c r="DU7" s="54">
        <v>0.17</v>
      </c>
      <c r="DV7" s="54">
        <v>7.0000000000000007E-2</v>
      </c>
      <c r="DW7" s="54">
        <v>0.19</v>
      </c>
      <c r="DX7" s="54">
        <v>0.11</v>
      </c>
      <c r="DY7" s="54">
        <v>0.06</v>
      </c>
      <c r="DZ7" s="54">
        <v>0.37</v>
      </c>
      <c r="EA7" s="54">
        <v>0.21</v>
      </c>
      <c r="EB7" t="s">
        <v>99</v>
      </c>
      <c r="EC7" t="s">
        <v>100</v>
      </c>
      <c r="EE7" t="s">
        <v>102</v>
      </c>
      <c r="EF7" t="s">
        <v>148</v>
      </c>
      <c r="EG7" t="s">
        <v>154</v>
      </c>
      <c r="EI7" t="s">
        <v>150</v>
      </c>
      <c r="EJ7" t="s">
        <v>151</v>
      </c>
      <c r="EK7" t="s">
        <v>157</v>
      </c>
      <c r="EL7" t="s">
        <v>106</v>
      </c>
      <c r="EM7" t="s">
        <v>113</v>
      </c>
      <c r="EN7" t="s">
        <v>111</v>
      </c>
      <c r="EO7" t="s">
        <v>112</v>
      </c>
      <c r="EP7" t="s">
        <v>117</v>
      </c>
    </row>
    <row r="8" spans="1:146" ht="28" customHeight="1" x14ac:dyDescent="0.2">
      <c r="A8" s="36" t="s">
        <v>29</v>
      </c>
      <c r="B8" s="13">
        <v>5</v>
      </c>
      <c r="C8" s="14">
        <v>7</v>
      </c>
      <c r="D8" s="14">
        <v>4</v>
      </c>
      <c r="E8" s="12">
        <v>43</v>
      </c>
      <c r="F8" s="16">
        <f t="shared" si="0"/>
        <v>0.84</v>
      </c>
      <c r="G8" s="17">
        <f t="shared" si="1"/>
        <v>0.86</v>
      </c>
      <c r="H8" s="17">
        <f t="shared" si="2"/>
        <v>0.84</v>
      </c>
      <c r="I8" s="18">
        <f t="shared" si="3"/>
        <v>0.83</v>
      </c>
      <c r="J8" s="19">
        <f t="shared" si="4"/>
        <v>0.13</v>
      </c>
      <c r="K8" s="20">
        <f t="shared" si="5"/>
        <v>0.36</v>
      </c>
      <c r="L8" s="20">
        <f t="shared" si="6"/>
        <v>0.14000000000000001</v>
      </c>
      <c r="M8" s="21">
        <f t="shared" si="7"/>
        <v>-0.08</v>
      </c>
      <c r="N8" s="7">
        <f>_xlfn.XLOOKUP($EB8,Sheet3!$A:$A,Sheet3!$B:$B)</f>
        <v>0.39</v>
      </c>
      <c r="O8" s="7">
        <f>_xlfn.XLOOKUP($EC8,Sheet3!$A:$A,Sheet3!$B:$B)</f>
        <v>0.38</v>
      </c>
      <c r="P8" s="7">
        <f>_xlfn.XLOOKUP($ED8,Sheet3!$A:$A,Sheet3!$B:$B)</f>
        <v>0</v>
      </c>
      <c r="Q8" s="7">
        <f>_xlfn.XLOOKUP($EE8,Sheet3!$A:$A,Sheet3!$B:$B)</f>
        <v>0.32</v>
      </c>
      <c r="R8" s="7">
        <f>_xlfn.XLOOKUP($EF8,Sheet3!$A:$A,Sheet3!$B:$B)</f>
        <v>0.22</v>
      </c>
      <c r="S8" s="7">
        <f>_xlfn.XLOOKUP($EG8,Sheet3!$A:$A,Sheet3!$B:$B)</f>
        <v>0.2</v>
      </c>
      <c r="T8" s="7">
        <f>_xlfn.XLOOKUP($EH8,Sheet3!$A:$A,Sheet3!$B:$B)</f>
        <v>0</v>
      </c>
      <c r="U8" s="7">
        <f>_xlfn.XLOOKUP($EI8,Sheet3!$A:$A,Sheet3!$B:$B)</f>
        <v>0.25</v>
      </c>
      <c r="V8" s="7">
        <f>_xlfn.XLOOKUP($EJ8,Sheet3!$A:$A,Sheet3!$B:$B)</f>
        <v>0.16</v>
      </c>
      <c r="W8" s="7">
        <f>_xlfn.XLOOKUP($EK8,Sheet3!$A:$A,Sheet3!$B:$B)</f>
        <v>0.3</v>
      </c>
      <c r="X8" s="7">
        <f>_xlfn.XLOOKUP($EL8,Sheet3!$A:$A,Sheet3!$B:$B)</f>
        <v>0.17</v>
      </c>
      <c r="Y8" s="7">
        <f>_xlfn.XLOOKUP($EM8,Sheet3!$A:$A,Sheet3!$B:$B)</f>
        <v>0.13</v>
      </c>
      <c r="Z8" s="7">
        <f>_xlfn.XLOOKUP($EN8,Sheet3!$A:$A,Sheet3!$B:$B)</f>
        <v>0.61</v>
      </c>
      <c r="AA8" s="7">
        <f>_xlfn.XLOOKUP($EO8,Sheet3!$A:$A,Sheet3!$B:$B)</f>
        <v>0.18</v>
      </c>
      <c r="AB8" s="7">
        <f>_xlfn.XLOOKUP($EP8,Sheet3!$A:$A,Sheet3!$B:$B)</f>
        <v>0.3</v>
      </c>
      <c r="AC8" s="7">
        <f t="shared" si="8"/>
        <v>4.5799999999999992</v>
      </c>
      <c r="AD8" s="7">
        <f t="shared" si="9"/>
        <v>2.44</v>
      </c>
      <c r="AE8" s="7">
        <f>_xlfn.XLOOKUP($EB8,Sheet3!$A:$A,Sheet3!$C:$C)</f>
        <v>0.04</v>
      </c>
      <c r="AF8" s="7">
        <f>_xlfn.XLOOKUP($EC8,Sheet3!$A:$A,Sheet3!$C:$C)</f>
        <v>0.4</v>
      </c>
      <c r="AG8" s="7">
        <f>_xlfn.XLOOKUP($ED8,Sheet3!$A:$A,Sheet3!$C:$C)</f>
        <v>0</v>
      </c>
      <c r="AH8" s="7">
        <f>_xlfn.XLOOKUP($EE8,Sheet3!$A:$A,Sheet3!$C:$C)</f>
        <v>0.33</v>
      </c>
      <c r="AI8" s="7">
        <f>_xlfn.XLOOKUP($EF8,Sheet3!$A:$A,Sheet3!$C:$C)</f>
        <v>0.26</v>
      </c>
      <c r="AJ8" s="7">
        <f>_xlfn.XLOOKUP($EG8,Sheet3!$A:$A,Sheet3!$C:$C)</f>
        <v>0.25</v>
      </c>
      <c r="AK8" s="7">
        <f>_xlfn.XLOOKUP($EH8,Sheet3!$A:$A,Sheet3!$C:$C)</f>
        <v>0</v>
      </c>
      <c r="AL8" s="7">
        <f>_xlfn.XLOOKUP($EI8,Sheet3!$A:$A,Sheet3!$C:$C)</f>
        <v>0.28000000000000003</v>
      </c>
      <c r="AM8" s="7">
        <f>_xlfn.XLOOKUP($EJ8,Sheet3!$A:$A,Sheet3!$C:$C)</f>
        <v>0.16</v>
      </c>
      <c r="AN8" s="7">
        <f>_xlfn.XLOOKUP($EK8,Sheet3!$A:$A,Sheet3!$C:$C)</f>
        <v>0.28999999999999998</v>
      </c>
      <c r="AO8" s="7">
        <f>_xlfn.XLOOKUP($EL8,Sheet3!$A:$A,Sheet3!$C:$C)</f>
        <v>0.21</v>
      </c>
      <c r="AP8" s="7">
        <f>_xlfn.XLOOKUP($EM8,Sheet3!$A:$A,Sheet3!$C:$C)</f>
        <v>0.17</v>
      </c>
      <c r="AQ8" s="7">
        <f>_xlfn.XLOOKUP($EN8,Sheet3!$A:$A,Sheet3!$C:$C)</f>
        <v>0.52</v>
      </c>
      <c r="AR8" s="7">
        <f>_xlfn.XLOOKUP($EO8,Sheet3!$A:$A,Sheet3!$C:$C)</f>
        <v>0.11</v>
      </c>
      <c r="AS8" s="7">
        <f>_xlfn.XLOOKUP($EP8,Sheet3!$A:$A,Sheet3!$C:$C)</f>
        <v>0.33</v>
      </c>
      <c r="AT8" s="7">
        <f t="shared" si="10"/>
        <v>3</v>
      </c>
      <c r="AU8" s="7">
        <f t="shared" si="11"/>
        <v>2.6500000000000004</v>
      </c>
      <c r="AV8" s="7">
        <f>_xlfn.XLOOKUP($EB8,Sheet3!$A:$A,Sheet3!$D:$D)</f>
        <v>0.91</v>
      </c>
      <c r="AW8" s="7">
        <f>_xlfn.XLOOKUP($EC8,Sheet3!$A:$A,Sheet3!$D:$D)</f>
        <v>0.41</v>
      </c>
      <c r="AX8" s="7">
        <f>_xlfn.XLOOKUP($ED8,Sheet3!$A:$A,Sheet3!$D:$D)</f>
        <v>0</v>
      </c>
      <c r="AY8" s="7">
        <f>_xlfn.XLOOKUP($EE8,Sheet3!$A:$A,Sheet3!$D:$D)</f>
        <v>0.33</v>
      </c>
      <c r="AZ8" s="7">
        <f>_xlfn.XLOOKUP($EF8,Sheet3!$A:$A,Sheet3!$D:$D)</f>
        <v>0.15</v>
      </c>
      <c r="BA8" s="7">
        <f>_xlfn.XLOOKUP($EG8,Sheet3!$A:$A,Sheet3!$D:$D)</f>
        <v>0.14000000000000001</v>
      </c>
      <c r="BB8" s="7">
        <f>_xlfn.XLOOKUP($EH8,Sheet3!$A:$A,Sheet3!$D:$D)</f>
        <v>0</v>
      </c>
      <c r="BC8" s="7">
        <f>_xlfn.XLOOKUP($EI8,Sheet3!$A:$A,Sheet3!$D:$D)</f>
        <v>0.25</v>
      </c>
      <c r="BD8" s="7">
        <f>_xlfn.XLOOKUP($EJ8,Sheet3!$A:$A,Sheet3!$D:$D)</f>
        <v>0.16</v>
      </c>
      <c r="BE8" s="7">
        <f>_xlfn.XLOOKUP($EK8,Sheet3!$A:$A,Sheet3!$D:$D)</f>
        <v>0.36</v>
      </c>
      <c r="BF8" s="7">
        <f>_xlfn.XLOOKUP($EL8,Sheet3!$A:$A,Sheet3!$D:$D)</f>
        <v>0.17</v>
      </c>
      <c r="BG8" s="7">
        <f>_xlfn.XLOOKUP($EM8,Sheet3!$A:$A,Sheet3!$D:$D)</f>
        <v>0.11</v>
      </c>
      <c r="BH8" s="7">
        <f>_xlfn.XLOOKUP($EN8,Sheet3!$A:$A,Sheet3!$D:$D)</f>
        <v>0.66</v>
      </c>
      <c r="BI8" s="7">
        <f>_xlfn.XLOOKUP($EO8,Sheet3!$A:$A,Sheet3!$D:$D)</f>
        <v>0.31</v>
      </c>
      <c r="BJ8" s="7">
        <f>_xlfn.XLOOKUP($EP8,Sheet3!$A:$A,Sheet3!$D:$D)</f>
        <v>0.31</v>
      </c>
      <c r="BK8" s="7">
        <f t="shared" si="12"/>
        <v>6.8999999999999986</v>
      </c>
      <c r="BL8" s="7">
        <f t="shared" si="13"/>
        <v>2.46</v>
      </c>
      <c r="BM8" s="7">
        <f>_xlfn.XLOOKUP($EB8,Sheet3!$A:$A,Sheet3!$E:$E)</f>
        <v>0.31</v>
      </c>
      <c r="BN8" s="7">
        <f>_xlfn.XLOOKUP($EC8,Sheet3!$A:$A,Sheet3!$E:$E)</f>
        <v>0.34</v>
      </c>
      <c r="BO8" s="7">
        <f>_xlfn.XLOOKUP($ED8,Sheet3!$A:$A,Sheet3!$E:$E)</f>
        <v>0</v>
      </c>
      <c r="BP8" s="7">
        <f>_xlfn.XLOOKUP($EE8,Sheet3!$A:$A,Sheet3!$E:$E)</f>
        <v>0.28999999999999998</v>
      </c>
      <c r="BQ8" s="7">
        <f>_xlfn.XLOOKUP($EF8,Sheet3!$A:$A,Sheet3!$E:$E)</f>
        <v>0.23</v>
      </c>
      <c r="BR8" s="7">
        <f>_xlfn.XLOOKUP($EG8,Sheet3!$A:$A,Sheet3!$E:$E)</f>
        <v>0.18</v>
      </c>
      <c r="BS8" s="7">
        <f>_xlfn.XLOOKUP($EH8,Sheet3!$A:$A,Sheet3!$E:$E)</f>
        <v>0</v>
      </c>
      <c r="BT8" s="7">
        <f>_xlfn.XLOOKUP($EI8,Sheet3!$A:$A,Sheet3!$E:$E)</f>
        <v>0.21</v>
      </c>
      <c r="BU8" s="7">
        <f>_xlfn.XLOOKUP($EJ8,Sheet3!$A:$A,Sheet3!$E:$E)</f>
        <v>0.16</v>
      </c>
      <c r="BV8" s="7">
        <f>_xlfn.XLOOKUP($EK8,Sheet3!$A:$A,Sheet3!$E:$E)</f>
        <v>0.28000000000000003</v>
      </c>
      <c r="BW8" s="7">
        <f>_xlfn.XLOOKUP($EL8,Sheet3!$A:$A,Sheet3!$E:$E)</f>
        <v>0.12</v>
      </c>
      <c r="BX8" s="7">
        <f>_xlfn.XLOOKUP($EM8,Sheet3!$A:$A,Sheet3!$E:$E)</f>
        <v>0.1</v>
      </c>
      <c r="BY8" s="7">
        <f>_xlfn.XLOOKUP($EN8,Sheet3!$A:$A,Sheet3!$E:$E)</f>
        <v>0.65</v>
      </c>
      <c r="BZ8" s="7">
        <f>_xlfn.XLOOKUP($EO8,Sheet3!$A:$A,Sheet3!$E:$E)</f>
        <v>0.14000000000000001</v>
      </c>
      <c r="CA8" s="7">
        <f>_xlfn.XLOOKUP($EP8,Sheet3!$A:$A,Sheet3!$E:$E)</f>
        <v>0.26</v>
      </c>
      <c r="CB8" s="7">
        <f t="shared" si="14"/>
        <v>4.1800000000000006</v>
      </c>
      <c r="CC8" s="7">
        <f t="shared" si="15"/>
        <v>2.2000000000000002</v>
      </c>
      <c r="CD8" s="22">
        <f t="shared" si="16"/>
        <v>7.02</v>
      </c>
      <c r="CE8" s="53">
        <v>1</v>
      </c>
      <c r="CF8" s="23">
        <f t="shared" si="17"/>
        <v>9.36</v>
      </c>
      <c r="CG8" s="23">
        <f t="shared" si="18"/>
        <v>6.3800000000000008</v>
      </c>
      <c r="CH8" s="23">
        <v>32</v>
      </c>
      <c r="CI8" s="24">
        <f t="shared" si="19"/>
        <v>5.65</v>
      </c>
      <c r="CJ8" s="20">
        <f t="shared" si="20"/>
        <v>0.10920000000000001</v>
      </c>
      <c r="CK8" s="20">
        <f t="shared" si="21"/>
        <v>0.30959999999999999</v>
      </c>
      <c r="CL8" s="20">
        <f t="shared" si="22"/>
        <v>0.11760000000000001</v>
      </c>
      <c r="CM8" s="20">
        <f t="shared" si="23"/>
        <v>-6.6400000000000001E-2</v>
      </c>
      <c r="CN8" s="25">
        <f t="shared" si="24"/>
        <v>2.4857142857142858</v>
      </c>
      <c r="CO8" s="26">
        <f t="shared" si="25"/>
        <v>1.9604660045836515</v>
      </c>
      <c r="CP8" s="26">
        <f t="shared" si="26"/>
        <v>2.322480620155039</v>
      </c>
      <c r="CQ8" s="27">
        <f t="shared" si="27"/>
        <v>0.27292336796440764</v>
      </c>
      <c r="CR8" s="54">
        <v>0.14000000000000001</v>
      </c>
      <c r="CS8" s="54">
        <v>0.22</v>
      </c>
      <c r="CT8" s="54">
        <v>0.13</v>
      </c>
      <c r="CU8" s="54">
        <v>0.1</v>
      </c>
      <c r="CV8" s="54">
        <v>0.25</v>
      </c>
      <c r="CW8" s="54">
        <v>0.16</v>
      </c>
      <c r="CX8" s="55">
        <v>0.36</v>
      </c>
      <c r="CY8" s="55">
        <v>0.23</v>
      </c>
      <c r="CZ8" s="55">
        <v>0.13</v>
      </c>
      <c r="DA8" s="54">
        <v>-0.08</v>
      </c>
      <c r="DB8" s="54">
        <v>0.26</v>
      </c>
      <c r="DC8" s="54">
        <v>0.34</v>
      </c>
      <c r="DD8" s="54">
        <v>0.09</v>
      </c>
      <c r="DE8" s="54">
        <v>0.17</v>
      </c>
      <c r="DF8" s="54">
        <v>0.17</v>
      </c>
      <c r="DG8" s="54">
        <v>0.17</v>
      </c>
      <c r="DH8" s="54">
        <v>0.23</v>
      </c>
      <c r="DI8" s="54">
        <v>0.17</v>
      </c>
      <c r="DJ8" s="54">
        <v>0.36</v>
      </c>
      <c r="DK8" s="54">
        <v>0.51</v>
      </c>
      <c r="DL8" s="54">
        <v>0.15</v>
      </c>
      <c r="DM8" s="54">
        <v>0.21</v>
      </c>
      <c r="DN8" s="54">
        <v>0.3</v>
      </c>
      <c r="DO8" s="54">
        <v>0.13</v>
      </c>
      <c r="DP8" s="54">
        <v>0.03</v>
      </c>
      <c r="DQ8" s="54">
        <v>0.19</v>
      </c>
      <c r="DR8" s="54">
        <v>0.14000000000000001</v>
      </c>
      <c r="DS8" s="54">
        <v>0.14000000000000001</v>
      </c>
      <c r="DT8" s="54">
        <v>0.33</v>
      </c>
      <c r="DU8" s="54">
        <v>0.19</v>
      </c>
      <c r="DV8" s="54">
        <v>0.12</v>
      </c>
      <c r="DW8" s="54">
        <v>0.21</v>
      </c>
      <c r="DX8" s="54">
        <v>0.1</v>
      </c>
      <c r="DY8" s="54">
        <v>0.09</v>
      </c>
      <c r="DZ8" s="54">
        <v>0.32</v>
      </c>
      <c r="EA8" s="54">
        <v>0.16</v>
      </c>
      <c r="EB8" t="s">
        <v>98</v>
      </c>
      <c r="EC8" t="s">
        <v>100</v>
      </c>
      <c r="EE8" t="s">
        <v>102</v>
      </c>
      <c r="EF8" t="s">
        <v>148</v>
      </c>
      <c r="EG8" t="s">
        <v>154</v>
      </c>
      <c r="EI8" t="s">
        <v>150</v>
      </c>
      <c r="EJ8" t="s">
        <v>156</v>
      </c>
      <c r="EK8" s="2" t="s">
        <v>108</v>
      </c>
      <c r="EL8" t="s">
        <v>106</v>
      </c>
      <c r="EM8" t="s">
        <v>110</v>
      </c>
      <c r="EN8" t="s">
        <v>111</v>
      </c>
      <c r="EO8" t="s">
        <v>112</v>
      </c>
      <c r="EP8" t="s">
        <v>117</v>
      </c>
    </row>
    <row r="9" spans="1:146" ht="28" customHeight="1" x14ac:dyDescent="0.2">
      <c r="A9" s="36" t="s">
        <v>68</v>
      </c>
      <c r="B9" s="13">
        <v>6</v>
      </c>
      <c r="C9" s="14">
        <v>10</v>
      </c>
      <c r="D9" s="14">
        <v>10</v>
      </c>
      <c r="E9" s="12">
        <v>25</v>
      </c>
      <c r="F9" s="16">
        <f t="shared" si="0"/>
        <v>0.65999999999999992</v>
      </c>
      <c r="G9" s="17">
        <f t="shared" si="1"/>
        <v>0.67999999999999994</v>
      </c>
      <c r="H9" s="17">
        <f t="shared" si="2"/>
        <v>0.65</v>
      </c>
      <c r="I9" s="18">
        <f t="shared" si="3"/>
        <v>0.65999999999999992</v>
      </c>
      <c r="J9" s="19">
        <f t="shared" si="4"/>
        <v>0.17</v>
      </c>
      <c r="K9" s="20">
        <f t="shared" si="5"/>
        <v>0.25</v>
      </c>
      <c r="L9" s="20">
        <f t="shared" si="6"/>
        <v>0.13</v>
      </c>
      <c r="M9" s="21">
        <f t="shared" si="7"/>
        <v>0.15</v>
      </c>
      <c r="N9" s="7">
        <f>_xlfn.XLOOKUP($EB9,Sheet3!$A:$A,Sheet3!$B:$B)</f>
        <v>0.39</v>
      </c>
      <c r="O9" s="7">
        <f>_xlfn.XLOOKUP($EC9,Sheet3!$A:$A,Sheet3!$B:$B)</f>
        <v>0.38</v>
      </c>
      <c r="P9" s="7">
        <f>_xlfn.XLOOKUP($ED9,Sheet3!$A:$A,Sheet3!$B:$B)</f>
        <v>0</v>
      </c>
      <c r="Q9" s="7">
        <f>_xlfn.XLOOKUP($EE9,Sheet3!$A:$A,Sheet3!$B:$B)</f>
        <v>0.1</v>
      </c>
      <c r="R9" s="7">
        <f>_xlfn.XLOOKUP($EF9,Sheet3!$A:$A,Sheet3!$B:$B)</f>
        <v>0.22</v>
      </c>
      <c r="S9" s="7">
        <f>_xlfn.XLOOKUP($EG9,Sheet3!$A:$A,Sheet3!$B:$B)</f>
        <v>0.2</v>
      </c>
      <c r="T9" s="7">
        <f>_xlfn.XLOOKUP($EH9,Sheet3!$A:$A,Sheet3!$B:$B)</f>
        <v>0</v>
      </c>
      <c r="U9" s="7">
        <f>_xlfn.XLOOKUP($EI9,Sheet3!$A:$A,Sheet3!$B:$B)</f>
        <v>0.17</v>
      </c>
      <c r="V9" s="7">
        <f>_xlfn.XLOOKUP($EJ9,Sheet3!$A:$A,Sheet3!$B:$B)</f>
        <v>0.16</v>
      </c>
      <c r="W9" s="7">
        <f>_xlfn.XLOOKUP($EK9,Sheet3!$A:$A,Sheet3!$B:$B)</f>
        <v>0.3</v>
      </c>
      <c r="X9" s="7">
        <f>_xlfn.XLOOKUP($EL9,Sheet3!$A:$A,Sheet3!$B:$B)</f>
        <v>0.08</v>
      </c>
      <c r="Y9" s="7">
        <f>_xlfn.XLOOKUP($EM9,Sheet3!$A:$A,Sheet3!$B:$B)</f>
        <v>0.13</v>
      </c>
      <c r="Z9" s="7">
        <f>_xlfn.XLOOKUP($EN9,Sheet3!$A:$A,Sheet3!$B:$B)</f>
        <v>0.61</v>
      </c>
      <c r="AA9" s="7">
        <f>_xlfn.XLOOKUP($EO9,Sheet3!$A:$A,Sheet3!$B:$B)</f>
        <v>0.18</v>
      </c>
      <c r="AB9" s="7">
        <f>_xlfn.XLOOKUP($EP9,Sheet3!$A:$A,Sheet3!$B:$B)</f>
        <v>0.3</v>
      </c>
      <c r="AC9" s="7">
        <f t="shared" si="8"/>
        <v>4.3600000000000003</v>
      </c>
      <c r="AD9" s="7">
        <f t="shared" si="9"/>
        <v>2.27</v>
      </c>
      <c r="AE9" s="7">
        <f>_xlfn.XLOOKUP($EB9,Sheet3!$A:$A,Sheet3!$C:$C)</f>
        <v>0.04</v>
      </c>
      <c r="AF9" s="7">
        <f>_xlfn.XLOOKUP($EC9,Sheet3!$A:$A,Sheet3!$C:$C)</f>
        <v>0.4</v>
      </c>
      <c r="AG9" s="7">
        <f>_xlfn.XLOOKUP($ED9,Sheet3!$A:$A,Sheet3!$C:$C)</f>
        <v>0</v>
      </c>
      <c r="AH9" s="7">
        <f>_xlfn.XLOOKUP($EE9,Sheet3!$A:$A,Sheet3!$C:$C)</f>
        <v>0.14000000000000001</v>
      </c>
      <c r="AI9" s="7">
        <f>_xlfn.XLOOKUP($EF9,Sheet3!$A:$A,Sheet3!$C:$C)</f>
        <v>0.26</v>
      </c>
      <c r="AJ9" s="7">
        <f>_xlfn.XLOOKUP($EG9,Sheet3!$A:$A,Sheet3!$C:$C)</f>
        <v>0.25</v>
      </c>
      <c r="AK9" s="7">
        <f>_xlfn.XLOOKUP($EH9,Sheet3!$A:$A,Sheet3!$C:$C)</f>
        <v>0</v>
      </c>
      <c r="AL9" s="7">
        <f>_xlfn.XLOOKUP($EI9,Sheet3!$A:$A,Sheet3!$C:$C)</f>
        <v>0.18</v>
      </c>
      <c r="AM9" s="7">
        <f>_xlfn.XLOOKUP($EJ9,Sheet3!$A:$A,Sheet3!$C:$C)</f>
        <v>0.16</v>
      </c>
      <c r="AN9" s="7">
        <f>_xlfn.XLOOKUP($EK9,Sheet3!$A:$A,Sheet3!$C:$C)</f>
        <v>0.28999999999999998</v>
      </c>
      <c r="AO9" s="7">
        <f>_xlfn.XLOOKUP($EL9,Sheet3!$A:$A,Sheet3!$C:$C)</f>
        <v>0.08</v>
      </c>
      <c r="AP9" s="7">
        <f>_xlfn.XLOOKUP($EM9,Sheet3!$A:$A,Sheet3!$C:$C)</f>
        <v>0.17</v>
      </c>
      <c r="AQ9" s="7">
        <f>_xlfn.XLOOKUP($EN9,Sheet3!$A:$A,Sheet3!$C:$C)</f>
        <v>0.52</v>
      </c>
      <c r="AR9" s="7">
        <f>_xlfn.XLOOKUP($EO9,Sheet3!$A:$A,Sheet3!$C:$C)</f>
        <v>0.11</v>
      </c>
      <c r="AS9" s="7">
        <f>_xlfn.XLOOKUP($EP9,Sheet3!$A:$A,Sheet3!$C:$C)</f>
        <v>0.33</v>
      </c>
      <c r="AT9" s="7">
        <f t="shared" si="10"/>
        <v>2.81</v>
      </c>
      <c r="AU9" s="7">
        <f t="shared" si="11"/>
        <v>2.4200000000000004</v>
      </c>
      <c r="AV9" s="7">
        <f>_xlfn.XLOOKUP($EB9,Sheet3!$A:$A,Sheet3!$D:$D)</f>
        <v>0.91</v>
      </c>
      <c r="AW9" s="7">
        <f>_xlfn.XLOOKUP($EC9,Sheet3!$A:$A,Sheet3!$D:$D)</f>
        <v>0.41</v>
      </c>
      <c r="AX9" s="7">
        <f>_xlfn.XLOOKUP($ED9,Sheet3!$A:$A,Sheet3!$D:$D)</f>
        <v>0</v>
      </c>
      <c r="AY9" s="7">
        <f>_xlfn.XLOOKUP($EE9,Sheet3!$A:$A,Sheet3!$D:$D)</f>
        <v>0.06</v>
      </c>
      <c r="AZ9" s="7">
        <f>_xlfn.XLOOKUP($EF9,Sheet3!$A:$A,Sheet3!$D:$D)</f>
        <v>0.15</v>
      </c>
      <c r="BA9" s="7">
        <f>_xlfn.XLOOKUP($EG9,Sheet3!$A:$A,Sheet3!$D:$D)</f>
        <v>0.14000000000000001</v>
      </c>
      <c r="BB9" s="7">
        <f>_xlfn.XLOOKUP($EH9,Sheet3!$A:$A,Sheet3!$D:$D)</f>
        <v>0</v>
      </c>
      <c r="BC9" s="7">
        <f>_xlfn.XLOOKUP($EI9,Sheet3!$A:$A,Sheet3!$D:$D)</f>
        <v>0.17</v>
      </c>
      <c r="BD9" s="7">
        <f>_xlfn.XLOOKUP($EJ9,Sheet3!$A:$A,Sheet3!$D:$D)</f>
        <v>0.16</v>
      </c>
      <c r="BE9" s="7">
        <f>_xlfn.XLOOKUP($EK9,Sheet3!$A:$A,Sheet3!$D:$D)</f>
        <v>0.36</v>
      </c>
      <c r="BF9" s="7">
        <f>_xlfn.XLOOKUP($EL9,Sheet3!$A:$A,Sheet3!$D:$D)</f>
        <v>0.1</v>
      </c>
      <c r="BG9" s="7">
        <f>_xlfn.XLOOKUP($EM9,Sheet3!$A:$A,Sheet3!$D:$D)</f>
        <v>0.11</v>
      </c>
      <c r="BH9" s="7">
        <f>_xlfn.XLOOKUP($EN9,Sheet3!$A:$A,Sheet3!$D:$D)</f>
        <v>0.66</v>
      </c>
      <c r="BI9" s="7">
        <f>_xlfn.XLOOKUP($EO9,Sheet3!$A:$A,Sheet3!$D:$D)</f>
        <v>0.31</v>
      </c>
      <c r="BJ9" s="7">
        <f>_xlfn.XLOOKUP($EP9,Sheet3!$A:$A,Sheet3!$D:$D)</f>
        <v>0.31</v>
      </c>
      <c r="BK9" s="7">
        <f t="shared" si="12"/>
        <v>6.629999999999999</v>
      </c>
      <c r="BL9" s="7">
        <f t="shared" si="13"/>
        <v>2.31</v>
      </c>
      <c r="BM9" s="7">
        <f>_xlfn.XLOOKUP($EB9,Sheet3!$A:$A,Sheet3!$E:$E)</f>
        <v>0.31</v>
      </c>
      <c r="BN9" s="7">
        <f>_xlfn.XLOOKUP($EC9,Sheet3!$A:$A,Sheet3!$E:$E)</f>
        <v>0.34</v>
      </c>
      <c r="BO9" s="7">
        <f>_xlfn.XLOOKUP($ED9,Sheet3!$A:$A,Sheet3!$E:$E)</f>
        <v>0</v>
      </c>
      <c r="BP9" s="7">
        <f>_xlfn.XLOOKUP($EE9,Sheet3!$A:$A,Sheet3!$E:$E)</f>
        <v>0.11</v>
      </c>
      <c r="BQ9" s="7">
        <f>_xlfn.XLOOKUP($EF9,Sheet3!$A:$A,Sheet3!$E:$E)</f>
        <v>0.23</v>
      </c>
      <c r="BR9" s="7">
        <f>_xlfn.XLOOKUP($EG9,Sheet3!$A:$A,Sheet3!$E:$E)</f>
        <v>0.18</v>
      </c>
      <c r="BS9" s="7">
        <f>_xlfn.XLOOKUP($EH9,Sheet3!$A:$A,Sheet3!$E:$E)</f>
        <v>0</v>
      </c>
      <c r="BT9" s="7">
        <f>_xlfn.XLOOKUP($EI9,Sheet3!$A:$A,Sheet3!$E:$E)</f>
        <v>0.15</v>
      </c>
      <c r="BU9" s="7">
        <f>_xlfn.XLOOKUP($EJ9,Sheet3!$A:$A,Sheet3!$E:$E)</f>
        <v>0.16</v>
      </c>
      <c r="BV9" s="7">
        <f>_xlfn.XLOOKUP($EK9,Sheet3!$A:$A,Sheet3!$E:$E)</f>
        <v>0.28000000000000003</v>
      </c>
      <c r="BW9" s="7">
        <f>_xlfn.XLOOKUP($EL9,Sheet3!$A:$A,Sheet3!$E:$E)</f>
        <v>0.06</v>
      </c>
      <c r="BX9" s="7">
        <f>_xlfn.XLOOKUP($EM9,Sheet3!$A:$A,Sheet3!$E:$E)</f>
        <v>0.1</v>
      </c>
      <c r="BY9" s="7">
        <f>_xlfn.XLOOKUP($EN9,Sheet3!$A:$A,Sheet3!$E:$E)</f>
        <v>0.65</v>
      </c>
      <c r="BZ9" s="7">
        <f>_xlfn.XLOOKUP($EO9,Sheet3!$A:$A,Sheet3!$E:$E)</f>
        <v>0.14000000000000001</v>
      </c>
      <c r="CA9" s="7">
        <f>_xlfn.XLOOKUP($EP9,Sheet3!$A:$A,Sheet3!$E:$E)</f>
        <v>0.26</v>
      </c>
      <c r="CB9" s="7">
        <f t="shared" si="14"/>
        <v>4.0000000000000009</v>
      </c>
      <c r="CC9" s="7">
        <f t="shared" si="15"/>
        <v>2.0799999999999996</v>
      </c>
      <c r="CD9" s="22">
        <f t="shared" si="16"/>
        <v>6.6300000000000008</v>
      </c>
      <c r="CE9" s="53">
        <v>49</v>
      </c>
      <c r="CF9" s="23">
        <f t="shared" si="17"/>
        <v>8.94</v>
      </c>
      <c r="CG9" s="23">
        <f t="shared" si="18"/>
        <v>6.08</v>
      </c>
      <c r="CH9" s="23">
        <v>28</v>
      </c>
      <c r="CI9" s="24">
        <f t="shared" si="19"/>
        <v>5.23</v>
      </c>
      <c r="CJ9" s="20">
        <f t="shared" si="20"/>
        <v>0.11219999999999999</v>
      </c>
      <c r="CK9" s="20">
        <f t="shared" si="21"/>
        <v>0.16999999999999998</v>
      </c>
      <c r="CL9" s="20">
        <f t="shared" si="22"/>
        <v>8.4500000000000006E-2</v>
      </c>
      <c r="CM9" s="20">
        <f t="shared" si="23"/>
        <v>9.8999999999999991E-2</v>
      </c>
      <c r="CN9" s="25">
        <f t="shared" si="24"/>
        <v>2.4709750566893427</v>
      </c>
      <c r="CO9" s="28">
        <f t="shared" si="25"/>
        <v>1.4756917918682624</v>
      </c>
      <c r="CP9" s="28">
        <f t="shared" si="26"/>
        <v>1.9006855455360441</v>
      </c>
      <c r="CQ9" s="27">
        <f t="shared" si="27"/>
        <v>1.1306876301746343</v>
      </c>
      <c r="CR9" s="54">
        <v>0.1</v>
      </c>
      <c r="CS9" s="54">
        <v>0.18</v>
      </c>
      <c r="CT9" s="54">
        <v>0.08</v>
      </c>
      <c r="CU9" s="54">
        <v>0.03</v>
      </c>
      <c r="CV9" s="54">
        <v>0.26</v>
      </c>
      <c r="CW9" s="54">
        <v>0.34</v>
      </c>
      <c r="CX9" s="55">
        <v>0.28999999999999998</v>
      </c>
      <c r="CY9" s="55">
        <v>0.12</v>
      </c>
      <c r="CZ9" s="55">
        <v>0.17</v>
      </c>
      <c r="DA9" s="54">
        <v>0.15</v>
      </c>
      <c r="DB9" s="54">
        <v>0.27</v>
      </c>
      <c r="DC9" s="54">
        <v>0.12</v>
      </c>
      <c r="DD9" s="54">
        <v>0.09</v>
      </c>
      <c r="DE9" s="54">
        <v>0.18</v>
      </c>
      <c r="DF9" s="54">
        <v>0.08</v>
      </c>
      <c r="DG9" s="54">
        <v>0.04</v>
      </c>
      <c r="DH9" s="54">
        <v>0.26</v>
      </c>
      <c r="DI9" s="54">
        <v>0.34</v>
      </c>
      <c r="DJ9" s="54">
        <v>0.25</v>
      </c>
      <c r="DK9" s="54">
        <v>0.37</v>
      </c>
      <c r="DL9" s="54">
        <v>0.12</v>
      </c>
      <c r="DM9" s="54">
        <v>0.17</v>
      </c>
      <c r="DN9" s="54">
        <v>0.2</v>
      </c>
      <c r="DO9" s="54">
        <v>0.1</v>
      </c>
      <c r="DP9" s="54">
        <v>0.01</v>
      </c>
      <c r="DQ9" s="54">
        <v>0.2</v>
      </c>
      <c r="DR9" s="54">
        <v>0.32</v>
      </c>
      <c r="DS9" s="54">
        <v>0.13</v>
      </c>
      <c r="DT9" s="54">
        <v>0.24</v>
      </c>
      <c r="DU9" s="54">
        <v>0.11</v>
      </c>
      <c r="DV9" s="54">
        <v>0.06</v>
      </c>
      <c r="DW9" s="54">
        <v>0.18</v>
      </c>
      <c r="DX9" s="54">
        <v>7.0000000000000007E-2</v>
      </c>
      <c r="DY9" s="54">
        <v>0.04</v>
      </c>
      <c r="DZ9" s="54">
        <v>0.3</v>
      </c>
      <c r="EA9" s="54">
        <v>0.35</v>
      </c>
      <c r="EB9" t="s">
        <v>98</v>
      </c>
      <c r="EC9" t="s">
        <v>100</v>
      </c>
      <c r="EE9" t="s">
        <v>104</v>
      </c>
      <c r="EF9" t="s">
        <v>148</v>
      </c>
      <c r="EG9" t="s">
        <v>154</v>
      </c>
      <c r="EI9" t="s">
        <v>155</v>
      </c>
      <c r="EJ9" t="s">
        <v>156</v>
      </c>
      <c r="EK9" t="s">
        <v>108</v>
      </c>
      <c r="EL9" t="s">
        <v>105</v>
      </c>
      <c r="EM9" t="s">
        <v>110</v>
      </c>
      <c r="EN9" t="s">
        <v>111</v>
      </c>
      <c r="EO9" t="s">
        <v>112</v>
      </c>
      <c r="EP9" t="s">
        <v>117</v>
      </c>
    </row>
    <row r="10" spans="1:146" ht="28" customHeight="1" x14ac:dyDescent="0.2">
      <c r="A10" s="37" t="s">
        <v>27</v>
      </c>
      <c r="B10" s="13">
        <v>7</v>
      </c>
      <c r="C10" s="14">
        <v>2</v>
      </c>
      <c r="D10" s="14">
        <v>2</v>
      </c>
      <c r="E10" s="12">
        <v>49</v>
      </c>
      <c r="F10" s="16">
        <f t="shared" si="0"/>
        <v>0.98</v>
      </c>
      <c r="G10" s="17">
        <f t="shared" si="1"/>
        <v>0.99</v>
      </c>
      <c r="H10" s="17">
        <f t="shared" si="2"/>
        <v>0.98</v>
      </c>
      <c r="I10" s="18">
        <f t="shared" si="3"/>
        <v>0.98</v>
      </c>
      <c r="J10" s="19">
        <f t="shared" si="4"/>
        <v>0.13</v>
      </c>
      <c r="K10" s="20">
        <f t="shared" si="5"/>
        <v>0.64</v>
      </c>
      <c r="L10" s="20">
        <f t="shared" si="6"/>
        <v>0.18</v>
      </c>
      <c r="M10" s="21">
        <f t="shared" si="7"/>
        <v>-0.31</v>
      </c>
      <c r="N10" s="7">
        <f>_xlfn.XLOOKUP($EB10,Sheet3!$A:$A,Sheet3!$B:$B)</f>
        <v>0.39</v>
      </c>
      <c r="O10" s="7">
        <f>_xlfn.XLOOKUP($EC10,Sheet3!$A:$A,Sheet3!$B:$B)</f>
        <v>0.38</v>
      </c>
      <c r="P10" s="7">
        <f>_xlfn.XLOOKUP($ED10,Sheet3!$A:$A,Sheet3!$B:$B)</f>
        <v>0</v>
      </c>
      <c r="Q10" s="7">
        <f>_xlfn.XLOOKUP($EE10,Sheet3!$A:$A,Sheet3!$B:$B)</f>
        <v>0.09</v>
      </c>
      <c r="R10" s="7">
        <f>_xlfn.XLOOKUP($EF10,Sheet3!$A:$A,Sheet3!$B:$B)</f>
        <v>0.17</v>
      </c>
      <c r="S10" s="7">
        <f>_xlfn.XLOOKUP($EG10,Sheet3!$A:$A,Sheet3!$B:$B)</f>
        <v>0.2</v>
      </c>
      <c r="T10" s="7">
        <f>_xlfn.XLOOKUP($EH10,Sheet3!$A:$A,Sheet3!$B:$B)</f>
        <v>0</v>
      </c>
      <c r="U10" s="7">
        <f>_xlfn.XLOOKUP($EI10,Sheet3!$A:$A,Sheet3!$B:$B)</f>
        <v>0.17</v>
      </c>
      <c r="V10" s="7">
        <f>_xlfn.XLOOKUP($EJ10,Sheet3!$A:$A,Sheet3!$B:$B)</f>
        <v>0.16</v>
      </c>
      <c r="W10" s="7">
        <f>_xlfn.XLOOKUP($EK10,Sheet3!$A:$A,Sheet3!$B:$B)</f>
        <v>0.15</v>
      </c>
      <c r="X10" s="7">
        <f>_xlfn.XLOOKUP($EL10,Sheet3!$A:$A,Sheet3!$B:$B)</f>
        <v>0.17</v>
      </c>
      <c r="Y10" s="7">
        <f>_xlfn.XLOOKUP($EM10,Sheet3!$A:$A,Sheet3!$B:$B)</f>
        <v>0.13</v>
      </c>
      <c r="Z10" s="7">
        <f>_xlfn.XLOOKUP($EN10,Sheet3!$A:$A,Sheet3!$B:$B)</f>
        <v>0.03</v>
      </c>
      <c r="AA10" s="7">
        <f>_xlfn.XLOOKUP($EO10,Sheet3!$A:$A,Sheet3!$B:$B)</f>
        <v>0.1</v>
      </c>
      <c r="AB10" s="7">
        <f>_xlfn.XLOOKUP($EP10,Sheet3!$A:$A,Sheet3!$B:$B)</f>
        <v>0.3</v>
      </c>
      <c r="AC10" s="7">
        <f t="shared" si="8"/>
        <v>2.5299999999999998</v>
      </c>
      <c r="AD10" s="7">
        <f t="shared" si="9"/>
        <v>2.1599999999999997</v>
      </c>
      <c r="AE10" s="7">
        <f>_xlfn.XLOOKUP($EB10,Sheet3!$A:$A,Sheet3!$C:$C)</f>
        <v>0.04</v>
      </c>
      <c r="AF10" s="7">
        <f>_xlfn.XLOOKUP($EC10,Sheet3!$A:$A,Sheet3!$C:$C)</f>
        <v>0.4</v>
      </c>
      <c r="AG10" s="7">
        <f>_xlfn.XLOOKUP($ED10,Sheet3!$A:$A,Sheet3!$C:$C)</f>
        <v>0</v>
      </c>
      <c r="AH10" s="7">
        <f>_xlfn.XLOOKUP($EE10,Sheet3!$A:$A,Sheet3!$C:$C)</f>
        <v>7.0000000000000007E-2</v>
      </c>
      <c r="AI10" s="7">
        <f>_xlfn.XLOOKUP($EF10,Sheet3!$A:$A,Sheet3!$C:$C)</f>
        <v>0.19</v>
      </c>
      <c r="AJ10" s="7">
        <f>_xlfn.XLOOKUP($EG10,Sheet3!$A:$A,Sheet3!$C:$C)</f>
        <v>0.25</v>
      </c>
      <c r="AK10" s="7">
        <f>_xlfn.XLOOKUP($EH10,Sheet3!$A:$A,Sheet3!$C:$C)</f>
        <v>0</v>
      </c>
      <c r="AL10" s="7">
        <f>_xlfn.XLOOKUP($EI10,Sheet3!$A:$A,Sheet3!$C:$C)</f>
        <v>0.18</v>
      </c>
      <c r="AM10" s="7">
        <f>_xlfn.XLOOKUP($EJ10,Sheet3!$A:$A,Sheet3!$C:$C)</f>
        <v>0.16</v>
      </c>
      <c r="AN10" s="7">
        <f>_xlfn.XLOOKUP($EK10,Sheet3!$A:$A,Sheet3!$C:$C)</f>
        <v>0.17</v>
      </c>
      <c r="AO10" s="7">
        <f>_xlfn.XLOOKUP($EL10,Sheet3!$A:$A,Sheet3!$C:$C)</f>
        <v>0.21</v>
      </c>
      <c r="AP10" s="7">
        <f>_xlfn.XLOOKUP($EM10,Sheet3!$A:$A,Sheet3!$C:$C)</f>
        <v>0.17</v>
      </c>
      <c r="AQ10" s="7">
        <f>_xlfn.XLOOKUP($EN10,Sheet3!$A:$A,Sheet3!$C:$C)</f>
        <v>0.04</v>
      </c>
      <c r="AR10" s="7">
        <f>_xlfn.XLOOKUP($EO10,Sheet3!$A:$A,Sheet3!$C:$C)</f>
        <v>0.13</v>
      </c>
      <c r="AS10" s="7">
        <f>_xlfn.XLOOKUP($EP10,Sheet3!$A:$A,Sheet3!$C:$C)</f>
        <v>0.33</v>
      </c>
      <c r="AT10" s="7">
        <f t="shared" si="10"/>
        <v>1.32</v>
      </c>
      <c r="AU10" s="7">
        <f t="shared" si="11"/>
        <v>2.36</v>
      </c>
      <c r="AV10" s="7">
        <f>_xlfn.XLOOKUP($EB10,Sheet3!$A:$A,Sheet3!$D:$D)</f>
        <v>0.91</v>
      </c>
      <c r="AW10" s="7">
        <f>_xlfn.XLOOKUP($EC10,Sheet3!$A:$A,Sheet3!$D:$D)</f>
        <v>0.41</v>
      </c>
      <c r="AX10" s="7">
        <f>_xlfn.XLOOKUP($ED10,Sheet3!$A:$A,Sheet3!$D:$D)</f>
        <v>0</v>
      </c>
      <c r="AY10" s="7">
        <f>_xlfn.XLOOKUP($EE10,Sheet3!$A:$A,Sheet3!$D:$D)</f>
        <v>0.14000000000000001</v>
      </c>
      <c r="AZ10" s="7">
        <f>_xlfn.XLOOKUP($EF10,Sheet3!$A:$A,Sheet3!$D:$D)</f>
        <v>0.23</v>
      </c>
      <c r="BA10" s="7">
        <f>_xlfn.XLOOKUP($EG10,Sheet3!$A:$A,Sheet3!$D:$D)</f>
        <v>0.14000000000000001</v>
      </c>
      <c r="BB10" s="7">
        <f>_xlfn.XLOOKUP($EH10,Sheet3!$A:$A,Sheet3!$D:$D)</f>
        <v>0</v>
      </c>
      <c r="BC10" s="7">
        <f>_xlfn.XLOOKUP($EI10,Sheet3!$A:$A,Sheet3!$D:$D)</f>
        <v>0.17</v>
      </c>
      <c r="BD10" s="7">
        <f>_xlfn.XLOOKUP($EJ10,Sheet3!$A:$A,Sheet3!$D:$D)</f>
        <v>0.16</v>
      </c>
      <c r="BE10" s="7">
        <f>_xlfn.XLOOKUP($EK10,Sheet3!$A:$A,Sheet3!$D:$D)</f>
        <v>0.14000000000000001</v>
      </c>
      <c r="BF10" s="7">
        <f>_xlfn.XLOOKUP($EL10,Sheet3!$A:$A,Sheet3!$D:$D)</f>
        <v>0.17</v>
      </c>
      <c r="BG10" s="7">
        <f>_xlfn.XLOOKUP($EM10,Sheet3!$A:$A,Sheet3!$D:$D)</f>
        <v>0.11</v>
      </c>
      <c r="BH10" s="7">
        <f>_xlfn.XLOOKUP($EN10,Sheet3!$A:$A,Sheet3!$D:$D)</f>
        <v>0.03</v>
      </c>
      <c r="BI10" s="7">
        <f>_xlfn.XLOOKUP($EO10,Sheet3!$A:$A,Sheet3!$D:$D)</f>
        <v>7.0000000000000007E-2</v>
      </c>
      <c r="BJ10" s="7">
        <f>_xlfn.XLOOKUP($EP10,Sheet3!$A:$A,Sheet3!$D:$D)</f>
        <v>0.31</v>
      </c>
      <c r="BK10" s="7">
        <f t="shared" si="12"/>
        <v>4.58</v>
      </c>
      <c r="BL10" s="7">
        <f t="shared" si="13"/>
        <v>2.2399999999999998</v>
      </c>
      <c r="BM10" s="7">
        <f>_xlfn.XLOOKUP($EB10,Sheet3!$A:$A,Sheet3!$E:$E)</f>
        <v>0.31</v>
      </c>
      <c r="BN10" s="7">
        <f>_xlfn.XLOOKUP($EC10,Sheet3!$A:$A,Sheet3!$E:$E)</f>
        <v>0.34</v>
      </c>
      <c r="BO10" s="7">
        <f>_xlfn.XLOOKUP($ED10,Sheet3!$A:$A,Sheet3!$E:$E)</f>
        <v>0</v>
      </c>
      <c r="BP10" s="7">
        <f>_xlfn.XLOOKUP($EE10,Sheet3!$A:$A,Sheet3!$E:$E)</f>
        <v>7.0000000000000007E-2</v>
      </c>
      <c r="BQ10" s="7">
        <f>_xlfn.XLOOKUP($EF10,Sheet3!$A:$A,Sheet3!$E:$E)</f>
        <v>0.11</v>
      </c>
      <c r="BR10" s="7">
        <f>_xlfn.XLOOKUP($EG10,Sheet3!$A:$A,Sheet3!$E:$E)</f>
        <v>0.18</v>
      </c>
      <c r="BS10" s="7">
        <f>_xlfn.XLOOKUP($EH10,Sheet3!$A:$A,Sheet3!$E:$E)</f>
        <v>0</v>
      </c>
      <c r="BT10" s="7">
        <f>_xlfn.XLOOKUP($EI10,Sheet3!$A:$A,Sheet3!$E:$E)</f>
        <v>0.15</v>
      </c>
      <c r="BU10" s="7">
        <f>_xlfn.XLOOKUP($EJ10,Sheet3!$A:$A,Sheet3!$E:$E)</f>
        <v>0.16</v>
      </c>
      <c r="BV10" s="7">
        <f>_xlfn.XLOOKUP($EK10,Sheet3!$A:$A,Sheet3!$E:$E)</f>
        <v>0.14000000000000001</v>
      </c>
      <c r="BW10" s="7">
        <f>_xlfn.XLOOKUP($EL10,Sheet3!$A:$A,Sheet3!$E:$E)</f>
        <v>0.12</v>
      </c>
      <c r="BX10" s="7">
        <f>_xlfn.XLOOKUP($EM10,Sheet3!$A:$A,Sheet3!$E:$E)</f>
        <v>0.1</v>
      </c>
      <c r="BY10" s="7">
        <f>_xlfn.XLOOKUP($EN10,Sheet3!$A:$A,Sheet3!$E:$E)</f>
        <v>0.03</v>
      </c>
      <c r="BZ10" s="7">
        <f>_xlfn.XLOOKUP($EO10,Sheet3!$A:$A,Sheet3!$E:$E)</f>
        <v>0.09</v>
      </c>
      <c r="CA10" s="7">
        <f>_xlfn.XLOOKUP($EP10,Sheet3!$A:$A,Sheet3!$E:$E)</f>
        <v>0.26</v>
      </c>
      <c r="CB10" s="7">
        <f t="shared" si="14"/>
        <v>2.0500000000000003</v>
      </c>
      <c r="CC10" s="7">
        <f t="shared" si="15"/>
        <v>1.88</v>
      </c>
      <c r="CD10" s="22">
        <f t="shared" si="16"/>
        <v>4.6899999999999995</v>
      </c>
      <c r="CE10" s="53">
        <v>10</v>
      </c>
      <c r="CF10" s="23">
        <f t="shared" si="17"/>
        <v>6.82</v>
      </c>
      <c r="CG10" s="23">
        <f t="shared" si="18"/>
        <v>3.93</v>
      </c>
      <c r="CH10" s="23">
        <v>22</v>
      </c>
      <c r="CI10" s="24">
        <f t="shared" si="19"/>
        <v>3.6799999999999997</v>
      </c>
      <c r="CJ10" s="20">
        <f t="shared" si="20"/>
        <v>0.12740000000000001</v>
      </c>
      <c r="CK10" s="20">
        <f t="shared" si="21"/>
        <v>0.63360000000000005</v>
      </c>
      <c r="CL10" s="20">
        <f t="shared" si="22"/>
        <v>0.1764</v>
      </c>
      <c r="CM10" s="20">
        <f t="shared" si="23"/>
        <v>-0.30380000000000001</v>
      </c>
      <c r="CN10" s="25">
        <f t="shared" si="24"/>
        <v>2.4014245014245015</v>
      </c>
      <c r="CO10" s="26">
        <f t="shared" si="25"/>
        <v>2.7163865546218489</v>
      </c>
      <c r="CP10" s="26">
        <f t="shared" si="26"/>
        <v>2.6093023255813952</v>
      </c>
      <c r="CQ10" s="27">
        <f t="shared" si="27"/>
        <v>-1.247965886543178</v>
      </c>
      <c r="CR10" s="54">
        <v>0.28999999999999998</v>
      </c>
      <c r="CS10" s="54">
        <v>0.21</v>
      </c>
      <c r="CT10" s="54">
        <v>0.12</v>
      </c>
      <c r="CU10" s="54">
        <v>0.25</v>
      </c>
      <c r="CV10" s="54">
        <v>0.1</v>
      </c>
      <c r="CW10" s="54">
        <v>0.02</v>
      </c>
      <c r="CX10" s="55">
        <v>0.51</v>
      </c>
      <c r="CY10" s="55">
        <v>0.38</v>
      </c>
      <c r="CZ10" s="55">
        <v>0.13</v>
      </c>
      <c r="DA10" s="54">
        <v>-0.31</v>
      </c>
      <c r="DB10" s="54">
        <v>0.3</v>
      </c>
      <c r="DC10" s="54">
        <v>0.61</v>
      </c>
      <c r="DD10" s="54">
        <v>0.13</v>
      </c>
      <c r="DE10" s="54">
        <v>0.17</v>
      </c>
      <c r="DF10" s="54">
        <v>0.13</v>
      </c>
      <c r="DG10" s="54">
        <v>0.48</v>
      </c>
      <c r="DH10" s="54">
        <v>7.0000000000000007E-2</v>
      </c>
      <c r="DI10" s="54">
        <v>0.02</v>
      </c>
      <c r="DJ10" s="54">
        <v>0.64</v>
      </c>
      <c r="DK10" s="54">
        <v>0.78</v>
      </c>
      <c r="DL10" s="54">
        <v>0.14000000000000001</v>
      </c>
      <c r="DM10" s="54">
        <v>0.54</v>
      </c>
      <c r="DN10" s="54">
        <v>0.24</v>
      </c>
      <c r="DO10" s="54">
        <v>0.09</v>
      </c>
      <c r="DP10" s="54">
        <v>0.05</v>
      </c>
      <c r="DQ10" s="54">
        <v>7.0000000000000007E-2</v>
      </c>
      <c r="DR10" s="54">
        <v>0.01</v>
      </c>
      <c r="DS10" s="54">
        <v>0.18</v>
      </c>
      <c r="DT10" s="54">
        <v>0.5</v>
      </c>
      <c r="DU10" s="54">
        <v>0.32</v>
      </c>
      <c r="DV10" s="54">
        <v>0.26</v>
      </c>
      <c r="DW10" s="54">
        <v>0.24</v>
      </c>
      <c r="DX10" s="54">
        <v>0.14000000000000001</v>
      </c>
      <c r="DY10" s="54">
        <v>0.18</v>
      </c>
      <c r="DZ10" s="54">
        <v>0.16</v>
      </c>
      <c r="EA10" s="54">
        <v>0.02</v>
      </c>
      <c r="EB10" t="s">
        <v>98</v>
      </c>
      <c r="EC10" t="s">
        <v>100</v>
      </c>
      <c r="EE10" t="s">
        <v>103</v>
      </c>
      <c r="EF10" t="s">
        <v>147</v>
      </c>
      <c r="EG10" t="s">
        <v>154</v>
      </c>
      <c r="EI10" t="s">
        <v>155</v>
      </c>
      <c r="EJ10" t="s">
        <v>156</v>
      </c>
      <c r="EK10" t="s">
        <v>157</v>
      </c>
      <c r="EL10" t="s">
        <v>106</v>
      </c>
      <c r="EM10" t="s">
        <v>110</v>
      </c>
      <c r="EN10" s="2" t="s">
        <v>115</v>
      </c>
      <c r="EO10" t="s">
        <v>114</v>
      </c>
      <c r="EP10" t="s">
        <v>117</v>
      </c>
    </row>
    <row r="11" spans="1:146" ht="28" customHeight="1" x14ac:dyDescent="0.2">
      <c r="A11" s="36" t="s">
        <v>50</v>
      </c>
      <c r="B11" s="13">
        <v>8</v>
      </c>
      <c r="C11" s="14">
        <v>5</v>
      </c>
      <c r="D11" s="14">
        <v>8</v>
      </c>
      <c r="E11" s="12">
        <v>46</v>
      </c>
      <c r="F11" s="16">
        <f t="shared" si="0"/>
        <v>0.8</v>
      </c>
      <c r="G11" s="17">
        <f t="shared" si="1"/>
        <v>0.81</v>
      </c>
      <c r="H11" s="17">
        <f t="shared" si="2"/>
        <v>0.78</v>
      </c>
      <c r="I11" s="18">
        <f t="shared" si="3"/>
        <v>0.81</v>
      </c>
      <c r="J11" s="19">
        <f t="shared" si="4"/>
        <v>0.12</v>
      </c>
      <c r="K11" s="20">
        <f t="shared" si="5"/>
        <v>0.45</v>
      </c>
      <c r="L11" s="20">
        <f t="shared" si="6"/>
        <v>0.12</v>
      </c>
      <c r="M11" s="21">
        <f t="shared" si="7"/>
        <v>-0.14000000000000001</v>
      </c>
      <c r="N11" s="7">
        <f>_xlfn.XLOOKUP($EB11,Sheet3!$A:$A,Sheet3!$B:$B)</f>
        <v>0.39</v>
      </c>
      <c r="O11" s="7">
        <f>_xlfn.XLOOKUP($EC11,Sheet3!$A:$A,Sheet3!$B:$B)</f>
        <v>0.38</v>
      </c>
      <c r="P11" s="7">
        <f>_xlfn.XLOOKUP($ED11,Sheet3!$A:$A,Sheet3!$B:$B)</f>
        <v>0</v>
      </c>
      <c r="Q11" s="7">
        <f>_xlfn.XLOOKUP($EE11,Sheet3!$A:$A,Sheet3!$B:$B)</f>
        <v>0.09</v>
      </c>
      <c r="R11" s="7">
        <f>_xlfn.XLOOKUP($EF11,Sheet3!$A:$A,Sheet3!$B:$B)</f>
        <v>0.22</v>
      </c>
      <c r="S11" s="7">
        <f>_xlfn.XLOOKUP($EG11,Sheet3!$A:$A,Sheet3!$B:$B)</f>
        <v>0.19</v>
      </c>
      <c r="T11" s="7">
        <f>_xlfn.XLOOKUP($EH11,Sheet3!$A:$A,Sheet3!$B:$B)</f>
        <v>0</v>
      </c>
      <c r="U11" s="7">
        <f>_xlfn.XLOOKUP($EI11,Sheet3!$A:$A,Sheet3!$B:$B)</f>
        <v>0.17</v>
      </c>
      <c r="V11" s="7">
        <f>_xlfn.XLOOKUP($EJ11,Sheet3!$A:$A,Sheet3!$B:$B)</f>
        <v>0.16</v>
      </c>
      <c r="W11" s="7">
        <f>_xlfn.XLOOKUP($EK11,Sheet3!$A:$A,Sheet3!$B:$B)</f>
        <v>0.3</v>
      </c>
      <c r="X11" s="7">
        <f>_xlfn.XLOOKUP($EL11,Sheet3!$A:$A,Sheet3!$B:$B)</f>
        <v>0.17</v>
      </c>
      <c r="Y11" s="7">
        <f>_xlfn.XLOOKUP($EM11,Sheet3!$A:$A,Sheet3!$B:$B)</f>
        <v>0.14000000000000001</v>
      </c>
      <c r="Z11" s="7">
        <f>_xlfn.XLOOKUP($EN11,Sheet3!$A:$A,Sheet3!$B:$B)</f>
        <v>0.61</v>
      </c>
      <c r="AA11" s="7">
        <f>_xlfn.XLOOKUP($EO11,Sheet3!$A:$A,Sheet3!$B:$B)</f>
        <v>0.18</v>
      </c>
      <c r="AB11" s="7">
        <f>_xlfn.XLOOKUP($EP11,Sheet3!$A:$A,Sheet3!$B:$B)</f>
        <v>0.3</v>
      </c>
      <c r="AC11" s="7">
        <f t="shared" si="8"/>
        <v>4.38</v>
      </c>
      <c r="AD11" s="7">
        <f t="shared" si="9"/>
        <v>2.3499999999999996</v>
      </c>
      <c r="AE11" s="7">
        <f>_xlfn.XLOOKUP($EB11,Sheet3!$A:$A,Sheet3!$C:$C)</f>
        <v>0.04</v>
      </c>
      <c r="AF11" s="7">
        <f>_xlfn.XLOOKUP($EC11,Sheet3!$A:$A,Sheet3!$C:$C)</f>
        <v>0.4</v>
      </c>
      <c r="AG11" s="7">
        <f>_xlfn.XLOOKUP($ED11,Sheet3!$A:$A,Sheet3!$C:$C)</f>
        <v>0</v>
      </c>
      <c r="AH11" s="7">
        <f>_xlfn.XLOOKUP($EE11,Sheet3!$A:$A,Sheet3!$C:$C)</f>
        <v>7.0000000000000007E-2</v>
      </c>
      <c r="AI11" s="7">
        <f>_xlfn.XLOOKUP($EF11,Sheet3!$A:$A,Sheet3!$C:$C)</f>
        <v>0.26</v>
      </c>
      <c r="AJ11" s="7">
        <f>_xlfn.XLOOKUP($EG11,Sheet3!$A:$A,Sheet3!$C:$C)</f>
        <v>0.18</v>
      </c>
      <c r="AK11" s="7">
        <f>_xlfn.XLOOKUP($EH11,Sheet3!$A:$A,Sheet3!$C:$C)</f>
        <v>0</v>
      </c>
      <c r="AL11" s="7">
        <f>_xlfn.XLOOKUP($EI11,Sheet3!$A:$A,Sheet3!$C:$C)</f>
        <v>0.18</v>
      </c>
      <c r="AM11" s="7">
        <f>_xlfn.XLOOKUP($EJ11,Sheet3!$A:$A,Sheet3!$C:$C)</f>
        <v>0.16</v>
      </c>
      <c r="AN11" s="7">
        <f>_xlfn.XLOOKUP($EK11,Sheet3!$A:$A,Sheet3!$C:$C)</f>
        <v>0.28999999999999998</v>
      </c>
      <c r="AO11" s="7">
        <f>_xlfn.XLOOKUP($EL11,Sheet3!$A:$A,Sheet3!$C:$C)</f>
        <v>0.21</v>
      </c>
      <c r="AP11" s="7">
        <f>_xlfn.XLOOKUP($EM11,Sheet3!$A:$A,Sheet3!$C:$C)</f>
        <v>7.0000000000000007E-2</v>
      </c>
      <c r="AQ11" s="7">
        <f>_xlfn.XLOOKUP($EN11,Sheet3!$A:$A,Sheet3!$C:$C)</f>
        <v>0.52</v>
      </c>
      <c r="AR11" s="7">
        <f>_xlfn.XLOOKUP($EO11,Sheet3!$A:$A,Sheet3!$C:$C)</f>
        <v>0.11</v>
      </c>
      <c r="AS11" s="7">
        <f>_xlfn.XLOOKUP($EP11,Sheet3!$A:$A,Sheet3!$C:$C)</f>
        <v>0.33</v>
      </c>
      <c r="AT11" s="7">
        <f t="shared" si="10"/>
        <v>2.44</v>
      </c>
      <c r="AU11" s="7">
        <f t="shared" si="11"/>
        <v>2.48</v>
      </c>
      <c r="AV11" s="7">
        <f>_xlfn.XLOOKUP($EB11,Sheet3!$A:$A,Sheet3!$D:$D)</f>
        <v>0.91</v>
      </c>
      <c r="AW11" s="7">
        <f>_xlfn.XLOOKUP($EC11,Sheet3!$A:$A,Sheet3!$D:$D)</f>
        <v>0.41</v>
      </c>
      <c r="AX11" s="7">
        <f>_xlfn.XLOOKUP($ED11,Sheet3!$A:$A,Sheet3!$D:$D)</f>
        <v>0</v>
      </c>
      <c r="AY11" s="7">
        <f>_xlfn.XLOOKUP($EE11,Sheet3!$A:$A,Sheet3!$D:$D)</f>
        <v>0.14000000000000001</v>
      </c>
      <c r="AZ11" s="7">
        <f>_xlfn.XLOOKUP($EF11,Sheet3!$A:$A,Sheet3!$D:$D)</f>
        <v>0.15</v>
      </c>
      <c r="BA11" s="7">
        <f>_xlfn.XLOOKUP($EG11,Sheet3!$A:$A,Sheet3!$D:$D)</f>
        <v>0.24</v>
      </c>
      <c r="BB11" s="7">
        <f>_xlfn.XLOOKUP($EH11,Sheet3!$A:$A,Sheet3!$D:$D)</f>
        <v>0</v>
      </c>
      <c r="BC11" s="7">
        <f>_xlfn.XLOOKUP($EI11,Sheet3!$A:$A,Sheet3!$D:$D)</f>
        <v>0.17</v>
      </c>
      <c r="BD11" s="7">
        <f>_xlfn.XLOOKUP($EJ11,Sheet3!$A:$A,Sheet3!$D:$D)</f>
        <v>0.16</v>
      </c>
      <c r="BE11" s="7">
        <f>_xlfn.XLOOKUP($EK11,Sheet3!$A:$A,Sheet3!$D:$D)</f>
        <v>0.36</v>
      </c>
      <c r="BF11" s="7">
        <f>_xlfn.XLOOKUP($EL11,Sheet3!$A:$A,Sheet3!$D:$D)</f>
        <v>0.17</v>
      </c>
      <c r="BG11" s="7">
        <f>_xlfn.XLOOKUP($EM11,Sheet3!$A:$A,Sheet3!$D:$D)</f>
        <v>0.22</v>
      </c>
      <c r="BH11" s="7">
        <f>_xlfn.XLOOKUP($EN11,Sheet3!$A:$A,Sheet3!$D:$D)</f>
        <v>0.66</v>
      </c>
      <c r="BI11" s="7">
        <f>_xlfn.XLOOKUP($EO11,Sheet3!$A:$A,Sheet3!$D:$D)</f>
        <v>0.31</v>
      </c>
      <c r="BJ11" s="7">
        <f>_xlfn.XLOOKUP($EP11,Sheet3!$A:$A,Sheet3!$D:$D)</f>
        <v>0.31</v>
      </c>
      <c r="BK11" s="7">
        <f t="shared" si="12"/>
        <v>7.0399999999999991</v>
      </c>
      <c r="BL11" s="7">
        <f t="shared" si="13"/>
        <v>2.4799999999999995</v>
      </c>
      <c r="BM11" s="7">
        <f>_xlfn.XLOOKUP($EB11,Sheet3!$A:$A,Sheet3!$E:$E)</f>
        <v>0.31</v>
      </c>
      <c r="BN11" s="7">
        <f>_xlfn.XLOOKUP($EC11,Sheet3!$A:$A,Sheet3!$E:$E)</f>
        <v>0.34</v>
      </c>
      <c r="BO11" s="7">
        <f>_xlfn.XLOOKUP($ED11,Sheet3!$A:$A,Sheet3!$E:$E)</f>
        <v>0</v>
      </c>
      <c r="BP11" s="7">
        <f>_xlfn.XLOOKUP($EE11,Sheet3!$A:$A,Sheet3!$E:$E)</f>
        <v>7.0000000000000007E-2</v>
      </c>
      <c r="BQ11" s="7">
        <f>_xlfn.XLOOKUP($EF11,Sheet3!$A:$A,Sheet3!$E:$E)</f>
        <v>0.23</v>
      </c>
      <c r="BR11" s="7">
        <f>_xlfn.XLOOKUP($EG11,Sheet3!$A:$A,Sheet3!$E:$E)</f>
        <v>0.16</v>
      </c>
      <c r="BS11" s="7">
        <f>_xlfn.XLOOKUP($EH11,Sheet3!$A:$A,Sheet3!$E:$E)</f>
        <v>0</v>
      </c>
      <c r="BT11" s="7">
        <f>_xlfn.XLOOKUP($EI11,Sheet3!$A:$A,Sheet3!$E:$E)</f>
        <v>0.15</v>
      </c>
      <c r="BU11" s="7">
        <f>_xlfn.XLOOKUP($EJ11,Sheet3!$A:$A,Sheet3!$E:$E)</f>
        <v>0.16</v>
      </c>
      <c r="BV11" s="7">
        <f>_xlfn.XLOOKUP($EK11,Sheet3!$A:$A,Sheet3!$E:$E)</f>
        <v>0.28000000000000003</v>
      </c>
      <c r="BW11" s="7">
        <f>_xlfn.XLOOKUP($EL11,Sheet3!$A:$A,Sheet3!$E:$E)</f>
        <v>0.12</v>
      </c>
      <c r="BX11" s="7">
        <f>_xlfn.XLOOKUP($EM11,Sheet3!$A:$A,Sheet3!$E:$E)</f>
        <v>0.16</v>
      </c>
      <c r="BY11" s="7">
        <f>_xlfn.XLOOKUP($EN11,Sheet3!$A:$A,Sheet3!$E:$E)</f>
        <v>0.65</v>
      </c>
      <c r="BZ11" s="7">
        <f>_xlfn.XLOOKUP($EO11,Sheet3!$A:$A,Sheet3!$E:$E)</f>
        <v>0.14000000000000001</v>
      </c>
      <c r="CA11" s="7">
        <f>_xlfn.XLOOKUP($EP11,Sheet3!$A:$A,Sheet3!$E:$E)</f>
        <v>0.26</v>
      </c>
      <c r="CB11" s="7">
        <f t="shared" si="14"/>
        <v>4.1400000000000006</v>
      </c>
      <c r="CC11" s="7">
        <f t="shared" si="15"/>
        <v>2.1199999999999997</v>
      </c>
      <c r="CD11" s="22">
        <f t="shared" si="16"/>
        <v>6.7299999999999995</v>
      </c>
      <c r="CE11" s="53">
        <v>19</v>
      </c>
      <c r="CF11" s="23">
        <f t="shared" si="17"/>
        <v>9.52</v>
      </c>
      <c r="CG11" s="23">
        <f t="shared" si="18"/>
        <v>6.26</v>
      </c>
      <c r="CH11" s="23">
        <v>39</v>
      </c>
      <c r="CI11" s="24">
        <f t="shared" si="19"/>
        <v>4.92</v>
      </c>
      <c r="CJ11" s="20">
        <f t="shared" si="20"/>
        <v>9.6000000000000002E-2</v>
      </c>
      <c r="CK11" s="20">
        <f t="shared" si="21"/>
        <v>0.36450000000000005</v>
      </c>
      <c r="CL11" s="20">
        <f t="shared" si="22"/>
        <v>9.3600000000000003E-2</v>
      </c>
      <c r="CM11" s="20">
        <f t="shared" si="23"/>
        <v>-0.11340000000000001</v>
      </c>
      <c r="CN11" s="25">
        <f t="shared" si="24"/>
        <v>2.2648119076690505</v>
      </c>
      <c r="CO11" s="28">
        <f t="shared" si="25"/>
        <v>2.1505681818181817</v>
      </c>
      <c r="CP11" s="28">
        <f t="shared" si="26"/>
        <v>2.0317671254548335</v>
      </c>
      <c r="CQ11" s="27">
        <f t="shared" si="27"/>
        <v>-6.646578178725937E-2</v>
      </c>
      <c r="CR11" s="54">
        <v>0.17</v>
      </c>
      <c r="CS11" s="54">
        <v>0.17</v>
      </c>
      <c r="CT11" s="54">
        <v>0.11</v>
      </c>
      <c r="CU11" s="54">
        <v>0.11</v>
      </c>
      <c r="CV11" s="54">
        <v>0.25</v>
      </c>
      <c r="CW11" s="54">
        <v>0.2</v>
      </c>
      <c r="CX11" s="55">
        <v>0.34</v>
      </c>
      <c r="CY11" s="55">
        <v>0.22</v>
      </c>
      <c r="CZ11" s="55">
        <v>0.12</v>
      </c>
      <c r="DA11" s="54">
        <v>-0.14000000000000001</v>
      </c>
      <c r="DB11" s="54">
        <v>0.2</v>
      </c>
      <c r="DC11" s="54">
        <v>0.34</v>
      </c>
      <c r="DD11" s="54">
        <v>0.08</v>
      </c>
      <c r="DE11" s="54">
        <v>0.12</v>
      </c>
      <c r="DF11" s="54">
        <v>0.13</v>
      </c>
      <c r="DG11" s="54">
        <v>0.21</v>
      </c>
      <c r="DH11" s="54">
        <v>0.27</v>
      </c>
      <c r="DI11" s="54">
        <v>0.19</v>
      </c>
      <c r="DJ11" s="54">
        <v>0.45</v>
      </c>
      <c r="DK11" s="54">
        <v>0.55000000000000004</v>
      </c>
      <c r="DL11" s="54">
        <v>0.1</v>
      </c>
      <c r="DM11" s="54">
        <v>0.35</v>
      </c>
      <c r="DN11" s="54">
        <v>0.19</v>
      </c>
      <c r="DO11" s="54">
        <v>0.08</v>
      </c>
      <c r="DP11" s="54">
        <v>0.02</v>
      </c>
      <c r="DQ11" s="54">
        <v>0.17</v>
      </c>
      <c r="DR11" s="54">
        <v>0.19</v>
      </c>
      <c r="DS11" s="54">
        <v>0.12</v>
      </c>
      <c r="DT11" s="54">
        <v>0.3</v>
      </c>
      <c r="DU11" s="54">
        <v>0.18</v>
      </c>
      <c r="DV11" s="54">
        <v>0.11</v>
      </c>
      <c r="DW11" s="54">
        <v>0.19</v>
      </c>
      <c r="DX11" s="54">
        <v>0.1</v>
      </c>
      <c r="DY11" s="54">
        <v>0.08</v>
      </c>
      <c r="DZ11" s="54">
        <v>0.3</v>
      </c>
      <c r="EA11" s="54">
        <v>0.22</v>
      </c>
      <c r="EB11" t="s">
        <v>98</v>
      </c>
      <c r="EC11" t="s">
        <v>100</v>
      </c>
      <c r="EE11" t="s">
        <v>103</v>
      </c>
      <c r="EF11" t="s">
        <v>148</v>
      </c>
      <c r="EG11" t="s">
        <v>149</v>
      </c>
      <c r="EI11" t="s">
        <v>155</v>
      </c>
      <c r="EJ11" t="s">
        <v>156</v>
      </c>
      <c r="EK11" t="s">
        <v>108</v>
      </c>
      <c r="EL11" t="s">
        <v>106</v>
      </c>
      <c r="EM11" t="s">
        <v>113</v>
      </c>
      <c r="EN11" t="s">
        <v>111</v>
      </c>
      <c r="EO11" t="s">
        <v>112</v>
      </c>
      <c r="EP11" t="s">
        <v>117</v>
      </c>
    </row>
    <row r="12" spans="1:146" ht="28" customHeight="1" x14ac:dyDescent="0.2">
      <c r="A12" s="36" t="s">
        <v>75</v>
      </c>
      <c r="B12" s="13">
        <v>9</v>
      </c>
      <c r="C12" s="11">
        <v>22</v>
      </c>
      <c r="D12" s="11">
        <v>11</v>
      </c>
      <c r="E12" s="12">
        <v>29</v>
      </c>
      <c r="F12" s="16">
        <f t="shared" si="0"/>
        <v>0.76</v>
      </c>
      <c r="G12" s="17">
        <f t="shared" si="1"/>
        <v>0.74</v>
      </c>
      <c r="H12" s="17">
        <f t="shared" si="2"/>
        <v>0.76</v>
      </c>
      <c r="I12" s="18">
        <f t="shared" si="3"/>
        <v>0.76</v>
      </c>
      <c r="J12" s="19">
        <f t="shared" si="4"/>
        <v>0.15</v>
      </c>
      <c r="K12" s="20">
        <f t="shared" si="5"/>
        <v>0.16</v>
      </c>
      <c r="L12" s="20">
        <f t="shared" si="6"/>
        <v>0.14000000000000001</v>
      </c>
      <c r="M12" s="21">
        <f t="shared" si="7"/>
        <v>0.14000000000000001</v>
      </c>
      <c r="N12" s="7">
        <f>_xlfn.XLOOKUP($EB12,Sheet3!$A:$A,Sheet3!$B:$B)</f>
        <v>0.39</v>
      </c>
      <c r="O12" s="7">
        <f>_xlfn.XLOOKUP($EC12,Sheet3!$A:$A,Sheet3!$B:$B)</f>
        <v>0.38</v>
      </c>
      <c r="P12" s="7">
        <f>_xlfn.XLOOKUP($ED12,Sheet3!$A:$A,Sheet3!$B:$B)</f>
        <v>0</v>
      </c>
      <c r="Q12" s="7">
        <f>_xlfn.XLOOKUP($EE12,Sheet3!$A:$A,Sheet3!$B:$B)</f>
        <v>0.32</v>
      </c>
      <c r="R12" s="7">
        <f>_xlfn.XLOOKUP($EF12,Sheet3!$A:$A,Sheet3!$B:$B)</f>
        <v>0.22</v>
      </c>
      <c r="S12" s="7">
        <f>_xlfn.XLOOKUP($EG12,Sheet3!$A:$A,Sheet3!$B:$B)</f>
        <v>0.2</v>
      </c>
      <c r="T12" s="7">
        <f>_xlfn.XLOOKUP($EH12,Sheet3!$A:$A,Sheet3!$B:$B)</f>
        <v>0</v>
      </c>
      <c r="U12" s="7">
        <f>_xlfn.XLOOKUP($EI12,Sheet3!$A:$A,Sheet3!$B:$B)</f>
        <v>0.17</v>
      </c>
      <c r="V12" s="7">
        <f>_xlfn.XLOOKUP($EJ12,Sheet3!$A:$A,Sheet3!$B:$B)</f>
        <v>0.16</v>
      </c>
      <c r="W12" s="7">
        <f>_xlfn.XLOOKUP($EK12,Sheet3!$A:$A,Sheet3!$B:$B)</f>
        <v>0.3</v>
      </c>
      <c r="X12" s="7">
        <f>_xlfn.XLOOKUP($EL12,Sheet3!$A:$A,Sheet3!$B:$B)</f>
        <v>0.17</v>
      </c>
      <c r="Y12" s="7">
        <f>_xlfn.XLOOKUP($EM12,Sheet3!$A:$A,Sheet3!$B:$B)</f>
        <v>0.13</v>
      </c>
      <c r="Z12" s="7">
        <f>_xlfn.XLOOKUP($EN12,Sheet3!$A:$A,Sheet3!$B:$B)</f>
        <v>0.03</v>
      </c>
      <c r="AA12" s="7">
        <f>_xlfn.XLOOKUP($EO12,Sheet3!$A:$A,Sheet3!$B:$B)</f>
        <v>0.1</v>
      </c>
      <c r="AB12" s="7">
        <f>_xlfn.XLOOKUP($EP12,Sheet3!$A:$A,Sheet3!$B:$B)</f>
        <v>0.05</v>
      </c>
      <c r="AC12" s="7">
        <f t="shared" si="8"/>
        <v>2.5099999999999998</v>
      </c>
      <c r="AD12" s="7">
        <f t="shared" si="9"/>
        <v>2.36</v>
      </c>
      <c r="AE12" s="7">
        <f>_xlfn.XLOOKUP($EB12,Sheet3!$A:$A,Sheet3!$C:$C)</f>
        <v>0.04</v>
      </c>
      <c r="AF12" s="7">
        <f>_xlfn.XLOOKUP($EC12,Sheet3!$A:$A,Sheet3!$C:$C)</f>
        <v>0.4</v>
      </c>
      <c r="AG12" s="7">
        <f>_xlfn.XLOOKUP($ED12,Sheet3!$A:$A,Sheet3!$C:$C)</f>
        <v>0</v>
      </c>
      <c r="AH12" s="7">
        <f>_xlfn.XLOOKUP($EE12,Sheet3!$A:$A,Sheet3!$C:$C)</f>
        <v>0.33</v>
      </c>
      <c r="AI12" s="7">
        <f>_xlfn.XLOOKUP($EF12,Sheet3!$A:$A,Sheet3!$C:$C)</f>
        <v>0.26</v>
      </c>
      <c r="AJ12" s="7">
        <f>_xlfn.XLOOKUP($EG12,Sheet3!$A:$A,Sheet3!$C:$C)</f>
        <v>0.25</v>
      </c>
      <c r="AK12" s="7">
        <f>_xlfn.XLOOKUP($EH12,Sheet3!$A:$A,Sheet3!$C:$C)</f>
        <v>0</v>
      </c>
      <c r="AL12" s="7">
        <f>_xlfn.XLOOKUP($EI12,Sheet3!$A:$A,Sheet3!$C:$C)</f>
        <v>0.18</v>
      </c>
      <c r="AM12" s="7">
        <f>_xlfn.XLOOKUP($EJ12,Sheet3!$A:$A,Sheet3!$C:$C)</f>
        <v>0.16</v>
      </c>
      <c r="AN12" s="7">
        <f>_xlfn.XLOOKUP($EK12,Sheet3!$A:$A,Sheet3!$C:$C)</f>
        <v>0.28999999999999998</v>
      </c>
      <c r="AO12" s="7">
        <f>_xlfn.XLOOKUP($EL12,Sheet3!$A:$A,Sheet3!$C:$C)</f>
        <v>0.21</v>
      </c>
      <c r="AP12" s="7">
        <f>_xlfn.XLOOKUP($EM12,Sheet3!$A:$A,Sheet3!$C:$C)</f>
        <v>0.17</v>
      </c>
      <c r="AQ12" s="7">
        <f>_xlfn.XLOOKUP($EN12,Sheet3!$A:$A,Sheet3!$C:$C)</f>
        <v>0.04</v>
      </c>
      <c r="AR12" s="7">
        <f>_xlfn.XLOOKUP($EO12,Sheet3!$A:$A,Sheet3!$C:$C)</f>
        <v>0.13</v>
      </c>
      <c r="AS12" s="7">
        <f>_xlfn.XLOOKUP($EP12,Sheet3!$A:$A,Sheet3!$C:$C)</f>
        <v>0.04</v>
      </c>
      <c r="AT12" s="7">
        <f t="shared" si="10"/>
        <v>1.29</v>
      </c>
      <c r="AU12" s="7">
        <f t="shared" si="11"/>
        <v>2.5500000000000003</v>
      </c>
      <c r="AV12" s="7">
        <f>_xlfn.XLOOKUP($EB12,Sheet3!$A:$A,Sheet3!$D:$D)</f>
        <v>0.91</v>
      </c>
      <c r="AW12" s="7">
        <f>_xlfn.XLOOKUP($EC12,Sheet3!$A:$A,Sheet3!$D:$D)</f>
        <v>0.41</v>
      </c>
      <c r="AX12" s="7">
        <f>_xlfn.XLOOKUP($ED12,Sheet3!$A:$A,Sheet3!$D:$D)</f>
        <v>0</v>
      </c>
      <c r="AY12" s="7">
        <f>_xlfn.XLOOKUP($EE12,Sheet3!$A:$A,Sheet3!$D:$D)</f>
        <v>0.33</v>
      </c>
      <c r="AZ12" s="7">
        <f>_xlfn.XLOOKUP($EF12,Sheet3!$A:$A,Sheet3!$D:$D)</f>
        <v>0.15</v>
      </c>
      <c r="BA12" s="7">
        <f>_xlfn.XLOOKUP($EG12,Sheet3!$A:$A,Sheet3!$D:$D)</f>
        <v>0.14000000000000001</v>
      </c>
      <c r="BB12" s="7">
        <f>_xlfn.XLOOKUP($EH12,Sheet3!$A:$A,Sheet3!$D:$D)</f>
        <v>0</v>
      </c>
      <c r="BC12" s="7">
        <f>_xlfn.XLOOKUP($EI12,Sheet3!$A:$A,Sheet3!$D:$D)</f>
        <v>0.17</v>
      </c>
      <c r="BD12" s="7">
        <f>_xlfn.XLOOKUP($EJ12,Sheet3!$A:$A,Sheet3!$D:$D)</f>
        <v>0.16</v>
      </c>
      <c r="BE12" s="7">
        <f>_xlfn.XLOOKUP($EK12,Sheet3!$A:$A,Sheet3!$D:$D)</f>
        <v>0.36</v>
      </c>
      <c r="BF12" s="7">
        <f>_xlfn.XLOOKUP($EL12,Sheet3!$A:$A,Sheet3!$D:$D)</f>
        <v>0.17</v>
      </c>
      <c r="BG12" s="7">
        <f>_xlfn.XLOOKUP($EM12,Sheet3!$A:$A,Sheet3!$D:$D)</f>
        <v>0.11</v>
      </c>
      <c r="BH12" s="7">
        <f>_xlfn.XLOOKUP($EN12,Sheet3!$A:$A,Sheet3!$D:$D)</f>
        <v>0.03</v>
      </c>
      <c r="BI12" s="7">
        <f>_xlfn.XLOOKUP($EO12,Sheet3!$A:$A,Sheet3!$D:$D)</f>
        <v>7.0000000000000007E-2</v>
      </c>
      <c r="BJ12" s="7">
        <f>_xlfn.XLOOKUP($EP12,Sheet3!$A:$A,Sheet3!$D:$D)</f>
        <v>0.06</v>
      </c>
      <c r="BK12" s="7">
        <f t="shared" si="12"/>
        <v>4.5199999999999996</v>
      </c>
      <c r="BL12" s="7">
        <f t="shared" si="13"/>
        <v>2.38</v>
      </c>
      <c r="BM12" s="7">
        <f>_xlfn.XLOOKUP($EB12,Sheet3!$A:$A,Sheet3!$E:$E)</f>
        <v>0.31</v>
      </c>
      <c r="BN12" s="7">
        <f>_xlfn.XLOOKUP($EC12,Sheet3!$A:$A,Sheet3!$E:$E)</f>
        <v>0.34</v>
      </c>
      <c r="BO12" s="7">
        <f>_xlfn.XLOOKUP($ED12,Sheet3!$A:$A,Sheet3!$E:$E)</f>
        <v>0</v>
      </c>
      <c r="BP12" s="7">
        <f>_xlfn.XLOOKUP($EE12,Sheet3!$A:$A,Sheet3!$E:$E)</f>
        <v>0.28999999999999998</v>
      </c>
      <c r="BQ12" s="7">
        <f>_xlfn.XLOOKUP($EF12,Sheet3!$A:$A,Sheet3!$E:$E)</f>
        <v>0.23</v>
      </c>
      <c r="BR12" s="7">
        <f>_xlfn.XLOOKUP($EG12,Sheet3!$A:$A,Sheet3!$E:$E)</f>
        <v>0.18</v>
      </c>
      <c r="BS12" s="7">
        <f>_xlfn.XLOOKUP($EH12,Sheet3!$A:$A,Sheet3!$E:$E)</f>
        <v>0</v>
      </c>
      <c r="BT12" s="7">
        <f>_xlfn.XLOOKUP($EI12,Sheet3!$A:$A,Sheet3!$E:$E)</f>
        <v>0.15</v>
      </c>
      <c r="BU12" s="7">
        <f>_xlfn.XLOOKUP($EJ12,Sheet3!$A:$A,Sheet3!$E:$E)</f>
        <v>0.16</v>
      </c>
      <c r="BV12" s="7">
        <f>_xlfn.XLOOKUP($EK12,Sheet3!$A:$A,Sheet3!$E:$E)</f>
        <v>0.28000000000000003</v>
      </c>
      <c r="BW12" s="7">
        <f>_xlfn.XLOOKUP($EL12,Sheet3!$A:$A,Sheet3!$E:$E)</f>
        <v>0.12</v>
      </c>
      <c r="BX12" s="7">
        <f>_xlfn.XLOOKUP($EM12,Sheet3!$A:$A,Sheet3!$E:$E)</f>
        <v>0.1</v>
      </c>
      <c r="BY12" s="7">
        <f>_xlfn.XLOOKUP($EN12,Sheet3!$A:$A,Sheet3!$E:$E)</f>
        <v>0.03</v>
      </c>
      <c r="BZ12" s="7">
        <f>_xlfn.XLOOKUP($EO12,Sheet3!$A:$A,Sheet3!$E:$E)</f>
        <v>0.09</v>
      </c>
      <c r="CA12" s="7">
        <f>_xlfn.XLOOKUP($EP12,Sheet3!$A:$A,Sheet3!$E:$E)</f>
        <v>0.04</v>
      </c>
      <c r="CB12" s="7">
        <f t="shared" si="14"/>
        <v>2.0500000000000003</v>
      </c>
      <c r="CC12" s="7">
        <f t="shared" si="15"/>
        <v>2.1399999999999997</v>
      </c>
      <c r="CD12" s="22">
        <f t="shared" si="16"/>
        <v>4.8699999999999992</v>
      </c>
      <c r="CE12" s="53">
        <v>43</v>
      </c>
      <c r="CF12" s="23">
        <f t="shared" si="17"/>
        <v>6.8999999999999995</v>
      </c>
      <c r="CG12" s="23">
        <f t="shared" si="18"/>
        <v>4.1899999999999995</v>
      </c>
      <c r="CH12" s="23">
        <v>26</v>
      </c>
      <c r="CI12" s="24">
        <f t="shared" si="19"/>
        <v>3.8400000000000003</v>
      </c>
      <c r="CJ12" s="20">
        <f t="shared" si="20"/>
        <v>0.11399999999999999</v>
      </c>
      <c r="CK12" s="20">
        <f t="shared" si="21"/>
        <v>0.11840000000000001</v>
      </c>
      <c r="CL12" s="20">
        <f t="shared" si="22"/>
        <v>0.10640000000000001</v>
      </c>
      <c r="CM12" s="20">
        <f t="shared" si="23"/>
        <v>0.10640000000000001</v>
      </c>
      <c r="CN12" s="25">
        <f t="shared" si="24"/>
        <v>2.2447526018954589</v>
      </c>
      <c r="CO12" s="26">
        <f t="shared" si="25"/>
        <v>1.0985272897037603</v>
      </c>
      <c r="CP12" s="26">
        <f t="shared" si="26"/>
        <v>1.8559616094499818</v>
      </c>
      <c r="CQ12" s="27">
        <f t="shared" si="27"/>
        <v>1.0146485747032943</v>
      </c>
      <c r="CR12" s="54">
        <v>0.11</v>
      </c>
      <c r="CS12" s="54">
        <v>0.23</v>
      </c>
      <c r="CT12" s="54">
        <v>0.11</v>
      </c>
      <c r="CU12" s="54">
        <v>0.08</v>
      </c>
      <c r="CV12" s="54">
        <v>0.22</v>
      </c>
      <c r="CW12" s="54">
        <v>0.24</v>
      </c>
      <c r="CX12" s="55">
        <v>0.34</v>
      </c>
      <c r="CY12" s="55">
        <v>0.19</v>
      </c>
      <c r="CZ12" s="55">
        <v>0.15</v>
      </c>
      <c r="DA12" s="54">
        <v>0.14000000000000001</v>
      </c>
      <c r="DB12" s="54">
        <v>0.35</v>
      </c>
      <c r="DC12" s="54">
        <v>0.21</v>
      </c>
      <c r="DD12" s="54">
        <v>0.13</v>
      </c>
      <c r="DE12" s="54">
        <v>0.22</v>
      </c>
      <c r="DF12" s="54">
        <v>0.11</v>
      </c>
      <c r="DG12" s="54">
        <v>0.1</v>
      </c>
      <c r="DH12" s="54">
        <v>0.2</v>
      </c>
      <c r="DI12" s="54">
        <v>0.24</v>
      </c>
      <c r="DJ12" s="54">
        <v>0.16</v>
      </c>
      <c r="DK12" s="54">
        <v>0.36</v>
      </c>
      <c r="DL12" s="54">
        <v>0.2</v>
      </c>
      <c r="DM12" s="54">
        <v>0.11</v>
      </c>
      <c r="DN12" s="54">
        <v>0.25</v>
      </c>
      <c r="DO12" s="54">
        <v>0.1</v>
      </c>
      <c r="DP12" s="54">
        <v>0.09</v>
      </c>
      <c r="DQ12" s="54">
        <v>0.19</v>
      </c>
      <c r="DR12" s="54">
        <v>0.26</v>
      </c>
      <c r="DS12" s="54">
        <v>0.14000000000000001</v>
      </c>
      <c r="DT12" s="54">
        <v>0.31</v>
      </c>
      <c r="DU12" s="54">
        <v>0.17</v>
      </c>
      <c r="DV12" s="54">
        <v>0.08</v>
      </c>
      <c r="DW12" s="54">
        <v>0.23</v>
      </c>
      <c r="DX12" s="54">
        <v>0.12</v>
      </c>
      <c r="DY12" s="54">
        <v>0.06</v>
      </c>
      <c r="DZ12" s="54">
        <v>0.28000000000000003</v>
      </c>
      <c r="EA12" s="54">
        <v>0.24</v>
      </c>
      <c r="EB12" t="s">
        <v>98</v>
      </c>
      <c r="EC12" t="s">
        <v>100</v>
      </c>
      <c r="EE12" t="s">
        <v>102</v>
      </c>
      <c r="EF12" t="s">
        <v>148</v>
      </c>
      <c r="EG12" t="s">
        <v>154</v>
      </c>
      <c r="EI12" t="s">
        <v>155</v>
      </c>
      <c r="EJ12" t="s">
        <v>156</v>
      </c>
      <c r="EK12" t="s">
        <v>108</v>
      </c>
      <c r="EL12" t="s">
        <v>106</v>
      </c>
      <c r="EM12" t="s">
        <v>110</v>
      </c>
      <c r="EN12" t="s">
        <v>115</v>
      </c>
      <c r="EO12" t="s">
        <v>114</v>
      </c>
      <c r="EP12" t="s">
        <v>116</v>
      </c>
    </row>
    <row r="13" spans="1:146" ht="28" customHeight="1" x14ac:dyDescent="0.2">
      <c r="A13" s="37" t="s">
        <v>26</v>
      </c>
      <c r="B13" s="13">
        <v>10</v>
      </c>
      <c r="C13" s="14">
        <v>1</v>
      </c>
      <c r="D13" s="14">
        <v>3</v>
      </c>
      <c r="E13" s="12">
        <v>50</v>
      </c>
      <c r="F13" s="16">
        <f t="shared" si="0"/>
        <v>0.98</v>
      </c>
      <c r="G13" s="17">
        <f t="shared" si="1"/>
        <v>0.99</v>
      </c>
      <c r="H13" s="17">
        <f t="shared" si="2"/>
        <v>0.97</v>
      </c>
      <c r="I13" s="18">
        <f t="shared" si="3"/>
        <v>0.99</v>
      </c>
      <c r="J13" s="19">
        <f t="shared" si="4"/>
        <v>0.09</v>
      </c>
      <c r="K13" s="20">
        <f t="shared" si="5"/>
        <v>0.63</v>
      </c>
      <c r="L13" s="20">
        <f t="shared" si="6"/>
        <v>0.14000000000000001</v>
      </c>
      <c r="M13" s="21">
        <f t="shared" si="7"/>
        <v>-0.38</v>
      </c>
      <c r="N13" s="7">
        <f>_xlfn.XLOOKUP($EB13,Sheet3!$A:$A,Sheet3!$B:$B)</f>
        <v>0.39</v>
      </c>
      <c r="O13" s="7">
        <f>_xlfn.XLOOKUP($EC13,Sheet3!$A:$A,Sheet3!$B:$B)</f>
        <v>0.38</v>
      </c>
      <c r="P13" s="7">
        <f>_xlfn.XLOOKUP($ED13,Sheet3!$A:$A,Sheet3!$B:$B)</f>
        <v>0</v>
      </c>
      <c r="Q13" s="7">
        <f>_xlfn.XLOOKUP($EE13,Sheet3!$A:$A,Sheet3!$B:$B)</f>
        <v>0.32</v>
      </c>
      <c r="R13" s="7">
        <f>_xlfn.XLOOKUP($EF13,Sheet3!$A:$A,Sheet3!$B:$B)</f>
        <v>0.22</v>
      </c>
      <c r="S13" s="7">
        <f>_xlfn.XLOOKUP($EG13,Sheet3!$A:$A,Sheet3!$B:$B)</f>
        <v>0.2</v>
      </c>
      <c r="T13" s="7">
        <f>_xlfn.XLOOKUP($EH13,Sheet3!$A:$A,Sheet3!$B:$B)</f>
        <v>0</v>
      </c>
      <c r="U13" s="7">
        <f>_xlfn.XLOOKUP($EI13,Sheet3!$A:$A,Sheet3!$B:$B)</f>
        <v>0.25</v>
      </c>
      <c r="V13" s="7">
        <f>_xlfn.XLOOKUP($EJ13,Sheet3!$A:$A,Sheet3!$B:$B)</f>
        <v>0.22</v>
      </c>
      <c r="W13" s="7">
        <f>_xlfn.XLOOKUP($EK13,Sheet3!$A:$A,Sheet3!$B:$B)</f>
        <v>0.15</v>
      </c>
      <c r="X13" s="7">
        <f>_xlfn.XLOOKUP($EL13,Sheet3!$A:$A,Sheet3!$B:$B)</f>
        <v>0.17</v>
      </c>
      <c r="Y13" s="7">
        <f>_xlfn.XLOOKUP($EM13,Sheet3!$A:$A,Sheet3!$B:$B)</f>
        <v>0.14000000000000001</v>
      </c>
      <c r="Z13" s="7">
        <f>_xlfn.XLOOKUP($EN13,Sheet3!$A:$A,Sheet3!$B:$B)</f>
        <v>0.61</v>
      </c>
      <c r="AA13" s="7">
        <f>_xlfn.XLOOKUP($EO13,Sheet3!$A:$A,Sheet3!$B:$B)</f>
        <v>0.1</v>
      </c>
      <c r="AB13" s="7">
        <f>_xlfn.XLOOKUP($EP13,Sheet3!$A:$A,Sheet3!$B:$B)</f>
        <v>0.3</v>
      </c>
      <c r="AC13" s="7">
        <f t="shared" si="8"/>
        <v>4.53</v>
      </c>
      <c r="AD13" s="7">
        <f t="shared" si="9"/>
        <v>2.35</v>
      </c>
      <c r="AE13" s="7">
        <f>_xlfn.XLOOKUP($EB13,Sheet3!$A:$A,Sheet3!$C:$C)</f>
        <v>0.04</v>
      </c>
      <c r="AF13" s="7">
        <f>_xlfn.XLOOKUP($EC13,Sheet3!$A:$A,Sheet3!$C:$C)</f>
        <v>0.4</v>
      </c>
      <c r="AG13" s="7">
        <f>_xlfn.XLOOKUP($ED13,Sheet3!$A:$A,Sheet3!$C:$C)</f>
        <v>0</v>
      </c>
      <c r="AH13" s="7">
        <f>_xlfn.XLOOKUP($EE13,Sheet3!$A:$A,Sheet3!$C:$C)</f>
        <v>0.33</v>
      </c>
      <c r="AI13" s="7">
        <f>_xlfn.XLOOKUP($EF13,Sheet3!$A:$A,Sheet3!$C:$C)</f>
        <v>0.26</v>
      </c>
      <c r="AJ13" s="7">
        <f>_xlfn.XLOOKUP($EG13,Sheet3!$A:$A,Sheet3!$C:$C)</f>
        <v>0.25</v>
      </c>
      <c r="AK13" s="7">
        <f>_xlfn.XLOOKUP($EH13,Sheet3!$A:$A,Sheet3!$C:$C)</f>
        <v>0</v>
      </c>
      <c r="AL13" s="7">
        <f>_xlfn.XLOOKUP($EI13,Sheet3!$A:$A,Sheet3!$C:$C)</f>
        <v>0.28000000000000003</v>
      </c>
      <c r="AM13" s="7">
        <f>_xlfn.XLOOKUP($EJ13,Sheet3!$A:$A,Sheet3!$C:$C)</f>
        <v>0.23</v>
      </c>
      <c r="AN13" s="7">
        <f>_xlfn.XLOOKUP($EK13,Sheet3!$A:$A,Sheet3!$C:$C)</f>
        <v>0.17</v>
      </c>
      <c r="AO13" s="7">
        <f>_xlfn.XLOOKUP($EL13,Sheet3!$A:$A,Sheet3!$C:$C)</f>
        <v>0.21</v>
      </c>
      <c r="AP13" s="7">
        <f>_xlfn.XLOOKUP($EM13,Sheet3!$A:$A,Sheet3!$C:$C)</f>
        <v>7.0000000000000007E-2</v>
      </c>
      <c r="AQ13" s="7">
        <f>_xlfn.XLOOKUP($EN13,Sheet3!$A:$A,Sheet3!$C:$C)</f>
        <v>0.52</v>
      </c>
      <c r="AR13" s="7">
        <f>_xlfn.XLOOKUP($EO13,Sheet3!$A:$A,Sheet3!$C:$C)</f>
        <v>0.13</v>
      </c>
      <c r="AS13" s="7">
        <f>_xlfn.XLOOKUP($EP13,Sheet3!$A:$A,Sheet3!$C:$C)</f>
        <v>0.33</v>
      </c>
      <c r="AT13" s="7">
        <f t="shared" si="10"/>
        <v>2.7199999999999998</v>
      </c>
      <c r="AU13" s="7">
        <f t="shared" si="11"/>
        <v>2.6</v>
      </c>
      <c r="AV13" s="7">
        <f>_xlfn.XLOOKUP($EB13,Sheet3!$A:$A,Sheet3!$D:$D)</f>
        <v>0.91</v>
      </c>
      <c r="AW13" s="7">
        <f>_xlfn.XLOOKUP($EC13,Sheet3!$A:$A,Sheet3!$D:$D)</f>
        <v>0.41</v>
      </c>
      <c r="AX13" s="7">
        <f>_xlfn.XLOOKUP($ED13,Sheet3!$A:$A,Sheet3!$D:$D)</f>
        <v>0</v>
      </c>
      <c r="AY13" s="7">
        <f>_xlfn.XLOOKUP($EE13,Sheet3!$A:$A,Sheet3!$D:$D)</f>
        <v>0.33</v>
      </c>
      <c r="AZ13" s="7">
        <f>_xlfn.XLOOKUP($EF13,Sheet3!$A:$A,Sheet3!$D:$D)</f>
        <v>0.15</v>
      </c>
      <c r="BA13" s="7">
        <f>_xlfn.XLOOKUP($EG13,Sheet3!$A:$A,Sheet3!$D:$D)</f>
        <v>0.14000000000000001</v>
      </c>
      <c r="BB13" s="7">
        <f>_xlfn.XLOOKUP($EH13,Sheet3!$A:$A,Sheet3!$D:$D)</f>
        <v>0</v>
      </c>
      <c r="BC13" s="7">
        <f>_xlfn.XLOOKUP($EI13,Sheet3!$A:$A,Sheet3!$D:$D)</f>
        <v>0.25</v>
      </c>
      <c r="BD13" s="7">
        <f>_xlfn.XLOOKUP($EJ13,Sheet3!$A:$A,Sheet3!$D:$D)</f>
        <v>0.26</v>
      </c>
      <c r="BE13" s="7">
        <f>_xlfn.XLOOKUP($EK13,Sheet3!$A:$A,Sheet3!$D:$D)</f>
        <v>0.14000000000000001</v>
      </c>
      <c r="BF13" s="7">
        <f>_xlfn.XLOOKUP($EL13,Sheet3!$A:$A,Sheet3!$D:$D)</f>
        <v>0.17</v>
      </c>
      <c r="BG13" s="7">
        <f>_xlfn.XLOOKUP($EM13,Sheet3!$A:$A,Sheet3!$D:$D)</f>
        <v>0.22</v>
      </c>
      <c r="BH13" s="7">
        <f>_xlfn.XLOOKUP($EN13,Sheet3!$A:$A,Sheet3!$D:$D)</f>
        <v>0.66</v>
      </c>
      <c r="BI13" s="7">
        <f>_xlfn.XLOOKUP($EO13,Sheet3!$A:$A,Sheet3!$D:$D)</f>
        <v>7.0000000000000007E-2</v>
      </c>
      <c r="BJ13" s="7">
        <f>_xlfn.XLOOKUP($EP13,Sheet3!$A:$A,Sheet3!$D:$D)</f>
        <v>0.31</v>
      </c>
      <c r="BK13" s="7">
        <f t="shared" si="12"/>
        <v>6.9899999999999993</v>
      </c>
      <c r="BL13" s="7">
        <f t="shared" si="13"/>
        <v>2.3400000000000003</v>
      </c>
      <c r="BM13" s="7">
        <f>_xlfn.XLOOKUP($EB13,Sheet3!$A:$A,Sheet3!$E:$E)</f>
        <v>0.31</v>
      </c>
      <c r="BN13" s="7">
        <f>_xlfn.XLOOKUP($EC13,Sheet3!$A:$A,Sheet3!$E:$E)</f>
        <v>0.34</v>
      </c>
      <c r="BO13" s="7">
        <f>_xlfn.XLOOKUP($ED13,Sheet3!$A:$A,Sheet3!$E:$E)</f>
        <v>0</v>
      </c>
      <c r="BP13" s="7">
        <f>_xlfn.XLOOKUP($EE13,Sheet3!$A:$A,Sheet3!$E:$E)</f>
        <v>0.28999999999999998</v>
      </c>
      <c r="BQ13" s="7">
        <f>_xlfn.XLOOKUP($EF13,Sheet3!$A:$A,Sheet3!$E:$E)</f>
        <v>0.23</v>
      </c>
      <c r="BR13" s="7">
        <f>_xlfn.XLOOKUP($EG13,Sheet3!$A:$A,Sheet3!$E:$E)</f>
        <v>0.18</v>
      </c>
      <c r="BS13" s="7">
        <f>_xlfn.XLOOKUP($EH13,Sheet3!$A:$A,Sheet3!$E:$E)</f>
        <v>0</v>
      </c>
      <c r="BT13" s="7">
        <f>_xlfn.XLOOKUP($EI13,Sheet3!$A:$A,Sheet3!$E:$E)</f>
        <v>0.21</v>
      </c>
      <c r="BU13" s="7">
        <f>_xlfn.XLOOKUP($EJ13,Sheet3!$A:$A,Sheet3!$E:$E)</f>
        <v>0.18</v>
      </c>
      <c r="BV13" s="7">
        <f>_xlfn.XLOOKUP($EK13,Sheet3!$A:$A,Sheet3!$E:$E)</f>
        <v>0.14000000000000001</v>
      </c>
      <c r="BW13" s="7">
        <f>_xlfn.XLOOKUP($EL13,Sheet3!$A:$A,Sheet3!$E:$E)</f>
        <v>0.12</v>
      </c>
      <c r="BX13" s="7">
        <f>_xlfn.XLOOKUP($EM13,Sheet3!$A:$A,Sheet3!$E:$E)</f>
        <v>0.16</v>
      </c>
      <c r="BY13" s="7">
        <f>_xlfn.XLOOKUP($EN13,Sheet3!$A:$A,Sheet3!$E:$E)</f>
        <v>0.65</v>
      </c>
      <c r="BZ13" s="7">
        <f>_xlfn.XLOOKUP($EO13,Sheet3!$A:$A,Sheet3!$E:$E)</f>
        <v>0.09</v>
      </c>
      <c r="CA13" s="7">
        <f>_xlfn.XLOOKUP($EP13,Sheet3!$A:$A,Sheet3!$E:$E)</f>
        <v>0.26</v>
      </c>
      <c r="CB13" s="7">
        <f t="shared" si="14"/>
        <v>4.3099999999999996</v>
      </c>
      <c r="CC13" s="7">
        <f t="shared" si="15"/>
        <v>2.08</v>
      </c>
      <c r="CD13" s="22">
        <f t="shared" si="16"/>
        <v>6.8800000000000008</v>
      </c>
      <c r="CE13" s="53">
        <v>5</v>
      </c>
      <c r="CF13" s="23">
        <f t="shared" si="17"/>
        <v>9.33</v>
      </c>
      <c r="CG13" s="23">
        <f t="shared" si="18"/>
        <v>6.39</v>
      </c>
      <c r="CH13" s="23">
        <v>21</v>
      </c>
      <c r="CI13" s="24">
        <f t="shared" si="19"/>
        <v>5.32</v>
      </c>
      <c r="CJ13" s="20">
        <f t="shared" si="20"/>
        <v>8.8200000000000001E-2</v>
      </c>
      <c r="CK13" s="20">
        <f t="shared" si="21"/>
        <v>0.62370000000000003</v>
      </c>
      <c r="CL13" s="20">
        <f t="shared" si="22"/>
        <v>0.1358</v>
      </c>
      <c r="CM13" s="20">
        <f t="shared" si="23"/>
        <v>-0.37619999999999998</v>
      </c>
      <c r="CN13" s="25">
        <f t="shared" si="24"/>
        <v>2.1800569800569805</v>
      </c>
      <c r="CO13" s="26">
        <f t="shared" si="25"/>
        <v>2.9487920168067228</v>
      </c>
      <c r="CP13" s="26">
        <f t="shared" si="26"/>
        <v>2.5303802141011444</v>
      </c>
      <c r="CQ13" s="27">
        <f t="shared" si="27"/>
        <v>-1.4594508325014481</v>
      </c>
      <c r="CR13" s="54">
        <v>0.24</v>
      </c>
      <c r="CS13" s="54">
        <v>0.24</v>
      </c>
      <c r="CT13" s="54">
        <v>0.16</v>
      </c>
      <c r="CU13" s="54">
        <v>0.23</v>
      </c>
      <c r="CV13" s="54">
        <v>0.11</v>
      </c>
      <c r="CW13" s="54">
        <v>0.02</v>
      </c>
      <c r="CX13" s="55">
        <v>0.48</v>
      </c>
      <c r="CY13" s="55">
        <v>0.39</v>
      </c>
      <c r="CZ13" s="55">
        <v>0.09</v>
      </c>
      <c r="DA13" s="54">
        <v>-0.38</v>
      </c>
      <c r="DB13" s="54">
        <v>0.27</v>
      </c>
      <c r="DC13" s="54">
        <v>0.65</v>
      </c>
      <c r="DD13" s="54">
        <v>0.13</v>
      </c>
      <c r="DE13" s="54">
        <v>0.14000000000000001</v>
      </c>
      <c r="DF13" s="54">
        <v>0.21</v>
      </c>
      <c r="DG13" s="54">
        <v>0.43</v>
      </c>
      <c r="DH13" s="54">
        <v>7.0000000000000007E-2</v>
      </c>
      <c r="DI13" s="54">
        <v>0.01</v>
      </c>
      <c r="DJ13" s="54">
        <v>0.63</v>
      </c>
      <c r="DK13" s="54">
        <v>0.77</v>
      </c>
      <c r="DL13" s="54">
        <v>0.14000000000000001</v>
      </c>
      <c r="DM13" s="54">
        <v>0.43</v>
      </c>
      <c r="DN13" s="54">
        <v>0.34</v>
      </c>
      <c r="DO13" s="54">
        <v>0.09</v>
      </c>
      <c r="DP13" s="54">
        <v>0.05</v>
      </c>
      <c r="DQ13" s="54">
        <v>0.08</v>
      </c>
      <c r="DR13" s="54">
        <v>0.01</v>
      </c>
      <c r="DS13" s="54">
        <v>0.14000000000000001</v>
      </c>
      <c r="DT13" s="54">
        <v>0.47</v>
      </c>
      <c r="DU13" s="54">
        <v>0.33</v>
      </c>
      <c r="DV13" s="54">
        <v>0.2</v>
      </c>
      <c r="DW13" s="54">
        <v>0.26</v>
      </c>
      <c r="DX13" s="54">
        <v>0.17</v>
      </c>
      <c r="DY13" s="54">
        <v>0.16</v>
      </c>
      <c r="DZ13" s="54">
        <v>0.17</v>
      </c>
      <c r="EA13" s="54">
        <v>0.03</v>
      </c>
      <c r="EB13" t="s">
        <v>98</v>
      </c>
      <c r="EC13" t="s">
        <v>100</v>
      </c>
      <c r="EE13" t="s">
        <v>102</v>
      </c>
      <c r="EF13" t="s">
        <v>148</v>
      </c>
      <c r="EG13" t="s">
        <v>154</v>
      </c>
      <c r="EI13" s="2" t="s">
        <v>150</v>
      </c>
      <c r="EJ13" t="s">
        <v>151</v>
      </c>
      <c r="EK13" t="s">
        <v>157</v>
      </c>
      <c r="EL13" t="s">
        <v>106</v>
      </c>
      <c r="EM13" t="s">
        <v>113</v>
      </c>
      <c r="EN13" t="s">
        <v>111</v>
      </c>
      <c r="EO13" t="s">
        <v>114</v>
      </c>
      <c r="EP13" t="s">
        <v>117</v>
      </c>
    </row>
    <row r="14" spans="1:146" ht="28" customHeight="1" x14ac:dyDescent="0.2">
      <c r="A14" s="36" t="s">
        <v>52</v>
      </c>
      <c r="B14" s="10">
        <v>11</v>
      </c>
      <c r="C14" s="11">
        <v>26</v>
      </c>
      <c r="D14" s="11">
        <v>13</v>
      </c>
      <c r="E14" s="12">
        <v>18</v>
      </c>
      <c r="F14" s="16">
        <f t="shared" si="0"/>
        <v>0.67999999999999994</v>
      </c>
      <c r="G14" s="17">
        <f t="shared" si="1"/>
        <v>0.69</v>
      </c>
      <c r="H14" s="17">
        <f t="shared" si="2"/>
        <v>0.67999999999999994</v>
      </c>
      <c r="I14" s="18">
        <f t="shared" si="3"/>
        <v>0.69</v>
      </c>
      <c r="J14" s="19">
        <f t="shared" si="4"/>
        <v>0.13</v>
      </c>
      <c r="K14" s="20">
        <f t="shared" si="5"/>
        <v>0.12</v>
      </c>
      <c r="L14" s="20">
        <f t="shared" si="6"/>
        <v>0.1</v>
      </c>
      <c r="M14" s="21">
        <f t="shared" si="7"/>
        <v>0.16</v>
      </c>
      <c r="N14" s="7">
        <f>_xlfn.XLOOKUP($EB14,Sheet3!$A:$A,Sheet3!$B:$B)</f>
        <v>0.38</v>
      </c>
      <c r="O14" s="7">
        <f>_xlfn.XLOOKUP($EC14,Sheet3!$A:$A,Sheet3!$B:$B)</f>
        <v>0.38</v>
      </c>
      <c r="P14" s="7">
        <f>_xlfn.XLOOKUP($ED14,Sheet3!$A:$A,Sheet3!$B:$B)</f>
        <v>0</v>
      </c>
      <c r="Q14" s="7">
        <f>_xlfn.XLOOKUP($EE14,Sheet3!$A:$A,Sheet3!$B:$B)</f>
        <v>0.32</v>
      </c>
      <c r="R14" s="7">
        <f>_xlfn.XLOOKUP($EF14,Sheet3!$A:$A,Sheet3!$B:$B)</f>
        <v>0.22</v>
      </c>
      <c r="S14" s="7">
        <f>_xlfn.XLOOKUP($EG14,Sheet3!$A:$A,Sheet3!$B:$B)</f>
        <v>0.2</v>
      </c>
      <c r="T14" s="7">
        <f>_xlfn.XLOOKUP($EH14,Sheet3!$A:$A,Sheet3!$B:$B)</f>
        <v>0</v>
      </c>
      <c r="U14" s="7">
        <f>_xlfn.XLOOKUP($EI14,Sheet3!$A:$A,Sheet3!$B:$B)</f>
        <v>0.17</v>
      </c>
      <c r="V14" s="7">
        <f>_xlfn.XLOOKUP($EJ14,Sheet3!$A:$A,Sheet3!$B:$B)</f>
        <v>0.16</v>
      </c>
      <c r="W14" s="7">
        <f>_xlfn.XLOOKUP($EK14,Sheet3!$A:$A,Sheet3!$B:$B)</f>
        <v>0.3</v>
      </c>
      <c r="X14" s="7">
        <f>_xlfn.XLOOKUP($EL14,Sheet3!$A:$A,Sheet3!$B:$B)</f>
        <v>0.17</v>
      </c>
      <c r="Y14" s="7">
        <f>_xlfn.XLOOKUP($EM14,Sheet3!$A:$A,Sheet3!$B:$B)</f>
        <v>0.14000000000000001</v>
      </c>
      <c r="Z14" s="7">
        <f>_xlfn.XLOOKUP($EN14,Sheet3!$A:$A,Sheet3!$B:$B)</f>
        <v>0.61</v>
      </c>
      <c r="AA14" s="7">
        <f>_xlfn.XLOOKUP($EO14,Sheet3!$A:$A,Sheet3!$B:$B)</f>
        <v>0.1</v>
      </c>
      <c r="AB14" s="7">
        <f>_xlfn.XLOOKUP($EP14,Sheet3!$A:$A,Sheet3!$B:$B)</f>
        <v>0.05</v>
      </c>
      <c r="AC14" s="7">
        <f t="shared" si="8"/>
        <v>4.2399999999999993</v>
      </c>
      <c r="AD14" s="7">
        <f t="shared" si="9"/>
        <v>2.36</v>
      </c>
      <c r="AE14" s="7">
        <f>_xlfn.XLOOKUP($EB14,Sheet3!$A:$A,Sheet3!$C:$C)</f>
        <v>0.85</v>
      </c>
      <c r="AF14" s="7">
        <f>_xlfn.XLOOKUP($EC14,Sheet3!$A:$A,Sheet3!$C:$C)</f>
        <v>0.4</v>
      </c>
      <c r="AG14" s="7">
        <f>_xlfn.XLOOKUP($ED14,Sheet3!$A:$A,Sheet3!$C:$C)</f>
        <v>0</v>
      </c>
      <c r="AH14" s="7">
        <f>_xlfn.XLOOKUP($EE14,Sheet3!$A:$A,Sheet3!$C:$C)</f>
        <v>0.33</v>
      </c>
      <c r="AI14" s="7">
        <f>_xlfn.XLOOKUP($EF14,Sheet3!$A:$A,Sheet3!$C:$C)</f>
        <v>0.26</v>
      </c>
      <c r="AJ14" s="7">
        <f>_xlfn.XLOOKUP($EG14,Sheet3!$A:$A,Sheet3!$C:$C)</f>
        <v>0.25</v>
      </c>
      <c r="AK14" s="7">
        <f>_xlfn.XLOOKUP($EH14,Sheet3!$A:$A,Sheet3!$C:$C)</f>
        <v>0</v>
      </c>
      <c r="AL14" s="7">
        <f>_xlfn.XLOOKUP($EI14,Sheet3!$A:$A,Sheet3!$C:$C)</f>
        <v>0.18</v>
      </c>
      <c r="AM14" s="7">
        <f>_xlfn.XLOOKUP($EJ14,Sheet3!$A:$A,Sheet3!$C:$C)</f>
        <v>0.16</v>
      </c>
      <c r="AN14" s="7">
        <f>_xlfn.XLOOKUP($EK14,Sheet3!$A:$A,Sheet3!$C:$C)</f>
        <v>0.28999999999999998</v>
      </c>
      <c r="AO14" s="7">
        <f>_xlfn.XLOOKUP($EL14,Sheet3!$A:$A,Sheet3!$C:$C)</f>
        <v>0.21</v>
      </c>
      <c r="AP14" s="7">
        <f>_xlfn.XLOOKUP($EM14,Sheet3!$A:$A,Sheet3!$C:$C)</f>
        <v>7.0000000000000007E-2</v>
      </c>
      <c r="AQ14" s="7">
        <f>_xlfn.XLOOKUP($EN14,Sheet3!$A:$A,Sheet3!$C:$C)</f>
        <v>0.52</v>
      </c>
      <c r="AR14" s="7">
        <f>_xlfn.XLOOKUP($EO14,Sheet3!$A:$A,Sheet3!$C:$C)</f>
        <v>0.13</v>
      </c>
      <c r="AS14" s="7">
        <f>_xlfn.XLOOKUP($EP14,Sheet3!$A:$A,Sheet3!$C:$C)</f>
        <v>0.04</v>
      </c>
      <c r="AT14" s="7">
        <f t="shared" si="10"/>
        <v>5.67</v>
      </c>
      <c r="AU14" s="7">
        <f t="shared" si="11"/>
        <v>2.5500000000000003</v>
      </c>
      <c r="AV14" s="7">
        <f>_xlfn.XLOOKUP($EB14,Sheet3!$A:$A,Sheet3!$D:$D)</f>
        <v>0.02</v>
      </c>
      <c r="AW14" s="7">
        <f>_xlfn.XLOOKUP($EC14,Sheet3!$A:$A,Sheet3!$D:$D)</f>
        <v>0.41</v>
      </c>
      <c r="AX14" s="7">
        <f>_xlfn.XLOOKUP($ED14,Sheet3!$A:$A,Sheet3!$D:$D)</f>
        <v>0</v>
      </c>
      <c r="AY14" s="7">
        <f>_xlfn.XLOOKUP($EE14,Sheet3!$A:$A,Sheet3!$D:$D)</f>
        <v>0.33</v>
      </c>
      <c r="AZ14" s="7">
        <f>_xlfn.XLOOKUP($EF14,Sheet3!$A:$A,Sheet3!$D:$D)</f>
        <v>0.15</v>
      </c>
      <c r="BA14" s="7">
        <f>_xlfn.XLOOKUP($EG14,Sheet3!$A:$A,Sheet3!$D:$D)</f>
        <v>0.14000000000000001</v>
      </c>
      <c r="BB14" s="7">
        <f>_xlfn.XLOOKUP($EH14,Sheet3!$A:$A,Sheet3!$D:$D)</f>
        <v>0</v>
      </c>
      <c r="BC14" s="7">
        <f>_xlfn.XLOOKUP($EI14,Sheet3!$A:$A,Sheet3!$D:$D)</f>
        <v>0.17</v>
      </c>
      <c r="BD14" s="7">
        <f>_xlfn.XLOOKUP($EJ14,Sheet3!$A:$A,Sheet3!$D:$D)</f>
        <v>0.16</v>
      </c>
      <c r="BE14" s="7">
        <f>_xlfn.XLOOKUP($EK14,Sheet3!$A:$A,Sheet3!$D:$D)</f>
        <v>0.36</v>
      </c>
      <c r="BF14" s="7">
        <f>_xlfn.XLOOKUP($EL14,Sheet3!$A:$A,Sheet3!$D:$D)</f>
        <v>0.17</v>
      </c>
      <c r="BG14" s="7">
        <f>_xlfn.XLOOKUP($EM14,Sheet3!$A:$A,Sheet3!$D:$D)</f>
        <v>0.22</v>
      </c>
      <c r="BH14" s="7">
        <f>_xlfn.XLOOKUP($EN14,Sheet3!$A:$A,Sheet3!$D:$D)</f>
        <v>0.66</v>
      </c>
      <c r="BI14" s="7">
        <f>_xlfn.XLOOKUP($EO14,Sheet3!$A:$A,Sheet3!$D:$D)</f>
        <v>7.0000000000000007E-2</v>
      </c>
      <c r="BJ14" s="7">
        <f>_xlfn.XLOOKUP($EP14,Sheet3!$A:$A,Sheet3!$D:$D)</f>
        <v>0.06</v>
      </c>
      <c r="BK14" s="7">
        <f t="shared" si="12"/>
        <v>3.1799999999999997</v>
      </c>
      <c r="BL14" s="7">
        <f t="shared" si="13"/>
        <v>2.38</v>
      </c>
      <c r="BM14" s="7">
        <f>_xlfn.XLOOKUP($EB14,Sheet3!$A:$A,Sheet3!$E:$E)</f>
        <v>0.18</v>
      </c>
      <c r="BN14" s="7">
        <f>_xlfn.XLOOKUP($EC14,Sheet3!$A:$A,Sheet3!$E:$E)</f>
        <v>0.34</v>
      </c>
      <c r="BO14" s="7">
        <f>_xlfn.XLOOKUP($ED14,Sheet3!$A:$A,Sheet3!$E:$E)</f>
        <v>0</v>
      </c>
      <c r="BP14" s="7">
        <f>_xlfn.XLOOKUP($EE14,Sheet3!$A:$A,Sheet3!$E:$E)</f>
        <v>0.28999999999999998</v>
      </c>
      <c r="BQ14" s="7">
        <f>_xlfn.XLOOKUP($EF14,Sheet3!$A:$A,Sheet3!$E:$E)</f>
        <v>0.23</v>
      </c>
      <c r="BR14" s="7">
        <f>_xlfn.XLOOKUP($EG14,Sheet3!$A:$A,Sheet3!$E:$E)</f>
        <v>0.18</v>
      </c>
      <c r="BS14" s="7">
        <f>_xlfn.XLOOKUP($EH14,Sheet3!$A:$A,Sheet3!$E:$E)</f>
        <v>0</v>
      </c>
      <c r="BT14" s="7">
        <f>_xlfn.XLOOKUP($EI14,Sheet3!$A:$A,Sheet3!$E:$E)</f>
        <v>0.15</v>
      </c>
      <c r="BU14" s="7">
        <f>_xlfn.XLOOKUP($EJ14,Sheet3!$A:$A,Sheet3!$E:$E)</f>
        <v>0.16</v>
      </c>
      <c r="BV14" s="7">
        <f>_xlfn.XLOOKUP($EK14,Sheet3!$A:$A,Sheet3!$E:$E)</f>
        <v>0.28000000000000003</v>
      </c>
      <c r="BW14" s="7">
        <f>_xlfn.XLOOKUP($EL14,Sheet3!$A:$A,Sheet3!$E:$E)</f>
        <v>0.12</v>
      </c>
      <c r="BX14" s="7">
        <f>_xlfn.XLOOKUP($EM14,Sheet3!$A:$A,Sheet3!$E:$E)</f>
        <v>0.16</v>
      </c>
      <c r="BY14" s="7">
        <f>_xlfn.XLOOKUP($EN14,Sheet3!$A:$A,Sheet3!$E:$E)</f>
        <v>0.65</v>
      </c>
      <c r="BZ14" s="7">
        <f>_xlfn.XLOOKUP($EO14,Sheet3!$A:$A,Sheet3!$E:$E)</f>
        <v>0.09</v>
      </c>
      <c r="CA14" s="7">
        <f>_xlfn.XLOOKUP($EP14,Sheet3!$A:$A,Sheet3!$E:$E)</f>
        <v>0.04</v>
      </c>
      <c r="CB14" s="7">
        <f t="shared" si="14"/>
        <v>3.5700000000000003</v>
      </c>
      <c r="CC14" s="7">
        <f t="shared" si="15"/>
        <v>2.1399999999999997</v>
      </c>
      <c r="CD14" s="22">
        <f t="shared" si="16"/>
        <v>6.6</v>
      </c>
      <c r="CE14" s="53">
        <v>23</v>
      </c>
      <c r="CF14" s="23">
        <f t="shared" si="17"/>
        <v>5.56</v>
      </c>
      <c r="CG14" s="23">
        <f t="shared" si="18"/>
        <v>5.71</v>
      </c>
      <c r="CH14" s="23">
        <v>11</v>
      </c>
      <c r="CI14" s="24">
        <f t="shared" si="19"/>
        <v>8.2200000000000006</v>
      </c>
      <c r="CJ14" s="20">
        <f t="shared" si="20"/>
        <v>8.8399999999999992E-2</v>
      </c>
      <c r="CK14" s="20">
        <f t="shared" si="21"/>
        <v>8.2799999999999985E-2</v>
      </c>
      <c r="CL14" s="20">
        <f t="shared" si="22"/>
        <v>6.7999999999999991E-2</v>
      </c>
      <c r="CM14" s="20">
        <f t="shared" si="23"/>
        <v>0.1104</v>
      </c>
      <c r="CN14" s="25">
        <f t="shared" si="24"/>
        <v>2.1428920286063144</v>
      </c>
      <c r="CO14" s="28">
        <f t="shared" si="25"/>
        <v>0.84539724980901454</v>
      </c>
      <c r="CP14" s="28">
        <f t="shared" si="26"/>
        <v>1.6562463745187999</v>
      </c>
      <c r="CQ14" s="27">
        <f t="shared" si="27"/>
        <v>1.5297796428439383</v>
      </c>
      <c r="CR14" s="54">
        <v>0.08</v>
      </c>
      <c r="CS14" s="54">
        <v>0.19</v>
      </c>
      <c r="CT14" s="54">
        <v>0.1</v>
      </c>
      <c r="CU14" s="54">
        <v>0.04</v>
      </c>
      <c r="CV14" s="54">
        <v>0.28000000000000003</v>
      </c>
      <c r="CW14" s="54">
        <v>0.32</v>
      </c>
      <c r="CX14" s="55">
        <v>0.27</v>
      </c>
      <c r="CY14" s="55">
        <v>0.14000000000000001</v>
      </c>
      <c r="CZ14" s="55">
        <v>0.13</v>
      </c>
      <c r="DA14" s="54">
        <v>0.16</v>
      </c>
      <c r="DB14" s="54">
        <v>0.28000000000000003</v>
      </c>
      <c r="DC14" s="54">
        <v>0.12</v>
      </c>
      <c r="DD14" s="54">
        <v>0.11</v>
      </c>
      <c r="DE14" s="54">
        <v>0.18</v>
      </c>
      <c r="DF14" s="54">
        <v>0.09</v>
      </c>
      <c r="DG14" s="54">
        <v>0.03</v>
      </c>
      <c r="DH14" s="54">
        <v>0.28000000000000003</v>
      </c>
      <c r="DI14" s="54">
        <v>0.31</v>
      </c>
      <c r="DJ14" s="54">
        <v>0.12</v>
      </c>
      <c r="DK14" s="54">
        <v>0.28999999999999998</v>
      </c>
      <c r="DL14" s="54">
        <v>0.17</v>
      </c>
      <c r="DM14" s="54">
        <v>0.09</v>
      </c>
      <c r="DN14" s="54">
        <v>0.21</v>
      </c>
      <c r="DO14" s="54">
        <v>0.11</v>
      </c>
      <c r="DP14" s="54">
        <v>0.06</v>
      </c>
      <c r="DQ14" s="54">
        <v>0.23</v>
      </c>
      <c r="DR14" s="54">
        <v>0.31</v>
      </c>
      <c r="DS14" s="54">
        <v>0.1</v>
      </c>
      <c r="DT14" s="54">
        <v>0.23</v>
      </c>
      <c r="DU14" s="54">
        <v>0.13</v>
      </c>
      <c r="DV14" s="54">
        <v>0.05</v>
      </c>
      <c r="DW14" s="54">
        <v>0.18</v>
      </c>
      <c r="DX14" s="54">
        <v>0.09</v>
      </c>
      <c r="DY14" s="54">
        <v>0.04</v>
      </c>
      <c r="DZ14" s="54">
        <v>0.32</v>
      </c>
      <c r="EA14" s="54">
        <v>0.32</v>
      </c>
      <c r="EB14" t="s">
        <v>99</v>
      </c>
      <c r="EC14" t="s">
        <v>100</v>
      </c>
      <c r="EE14" t="s">
        <v>102</v>
      </c>
      <c r="EF14" t="s">
        <v>148</v>
      </c>
      <c r="EG14" t="s">
        <v>154</v>
      </c>
      <c r="EI14" t="s">
        <v>155</v>
      </c>
      <c r="EJ14" t="s">
        <v>156</v>
      </c>
      <c r="EK14" t="s">
        <v>108</v>
      </c>
      <c r="EL14" t="s">
        <v>106</v>
      </c>
      <c r="EM14" t="s">
        <v>113</v>
      </c>
      <c r="EN14" t="s">
        <v>111</v>
      </c>
      <c r="EO14" t="s">
        <v>114</v>
      </c>
      <c r="EP14" t="s">
        <v>116</v>
      </c>
    </row>
    <row r="15" spans="1:146" ht="28" customHeight="1" x14ac:dyDescent="0.2">
      <c r="A15" s="36" t="s">
        <v>49</v>
      </c>
      <c r="B15" s="10">
        <v>12</v>
      </c>
      <c r="C15" s="11">
        <v>12</v>
      </c>
      <c r="D15" s="14">
        <v>6</v>
      </c>
      <c r="E15" s="12">
        <v>33</v>
      </c>
      <c r="F15" s="16">
        <f t="shared" si="0"/>
        <v>0.77</v>
      </c>
      <c r="G15" s="17">
        <f t="shared" si="1"/>
        <v>0.76</v>
      </c>
      <c r="H15" s="17">
        <f t="shared" si="2"/>
        <v>0.73</v>
      </c>
      <c r="I15" s="18">
        <f t="shared" si="3"/>
        <v>0.81</v>
      </c>
      <c r="J15" s="19">
        <f t="shared" si="4"/>
        <v>0.11</v>
      </c>
      <c r="K15" s="20">
        <f t="shared" si="5"/>
        <v>0.2</v>
      </c>
      <c r="L15" s="20">
        <f t="shared" si="6"/>
        <v>0.13</v>
      </c>
      <c r="M15" s="21">
        <f t="shared" si="7"/>
        <v>0.05</v>
      </c>
      <c r="N15" s="7">
        <f>_xlfn.XLOOKUP($EB15,Sheet3!$A:$A,Sheet3!$B:$B)</f>
        <v>0.39</v>
      </c>
      <c r="O15" s="7">
        <f>_xlfn.XLOOKUP($EC15,Sheet3!$A:$A,Sheet3!$B:$B)</f>
        <v>0.38</v>
      </c>
      <c r="P15" s="7">
        <f>_xlfn.XLOOKUP($ED15,Sheet3!$A:$A,Sheet3!$B:$B)</f>
        <v>0</v>
      </c>
      <c r="Q15" s="7">
        <f>_xlfn.XLOOKUP($EE15,Sheet3!$A:$A,Sheet3!$B:$B)</f>
        <v>0.32</v>
      </c>
      <c r="R15" s="7">
        <f>_xlfn.XLOOKUP($EF15,Sheet3!$A:$A,Sheet3!$B:$B)</f>
        <v>0.22</v>
      </c>
      <c r="S15" s="7">
        <f>_xlfn.XLOOKUP($EG15,Sheet3!$A:$A,Sheet3!$B:$B)</f>
        <v>0.19</v>
      </c>
      <c r="T15" s="7">
        <f>_xlfn.XLOOKUP($EH15,Sheet3!$A:$A,Sheet3!$B:$B)</f>
        <v>0</v>
      </c>
      <c r="U15" s="7">
        <f>_xlfn.XLOOKUP($EI15,Sheet3!$A:$A,Sheet3!$B:$B)</f>
        <v>0.17</v>
      </c>
      <c r="V15" s="7">
        <f>_xlfn.XLOOKUP($EJ15,Sheet3!$A:$A,Sheet3!$B:$B)</f>
        <v>0.16</v>
      </c>
      <c r="W15" s="7">
        <f>_xlfn.XLOOKUP($EK15,Sheet3!$A:$A,Sheet3!$B:$B)</f>
        <v>0.3</v>
      </c>
      <c r="X15" s="7">
        <f>_xlfn.XLOOKUP($EL15,Sheet3!$A:$A,Sheet3!$B:$B)</f>
        <v>0.17</v>
      </c>
      <c r="Y15" s="7">
        <f>_xlfn.XLOOKUP($EM15,Sheet3!$A:$A,Sheet3!$B:$B)</f>
        <v>0.13</v>
      </c>
      <c r="Z15" s="7">
        <f>_xlfn.XLOOKUP($EN15,Sheet3!$A:$A,Sheet3!$B:$B)</f>
        <v>0.61</v>
      </c>
      <c r="AA15" s="7">
        <f>_xlfn.XLOOKUP($EO15,Sheet3!$A:$A,Sheet3!$B:$B)</f>
        <v>0.1</v>
      </c>
      <c r="AB15" s="7">
        <f>_xlfn.XLOOKUP($EP15,Sheet3!$A:$A,Sheet3!$B:$B)</f>
        <v>0.3</v>
      </c>
      <c r="AC15" s="7">
        <f t="shared" si="8"/>
        <v>4.4999999999999991</v>
      </c>
      <c r="AD15" s="7">
        <f t="shared" si="9"/>
        <v>2.3499999999999996</v>
      </c>
      <c r="AE15" s="7">
        <f>_xlfn.XLOOKUP($EB15,Sheet3!$A:$A,Sheet3!$C:$C)</f>
        <v>0.04</v>
      </c>
      <c r="AF15" s="7">
        <f>_xlfn.XLOOKUP($EC15,Sheet3!$A:$A,Sheet3!$C:$C)</f>
        <v>0.4</v>
      </c>
      <c r="AG15" s="7">
        <f>_xlfn.XLOOKUP($ED15,Sheet3!$A:$A,Sheet3!$C:$C)</f>
        <v>0</v>
      </c>
      <c r="AH15" s="7">
        <f>_xlfn.XLOOKUP($EE15,Sheet3!$A:$A,Sheet3!$C:$C)</f>
        <v>0.33</v>
      </c>
      <c r="AI15" s="7">
        <f>_xlfn.XLOOKUP($EF15,Sheet3!$A:$A,Sheet3!$C:$C)</f>
        <v>0.26</v>
      </c>
      <c r="AJ15" s="7">
        <f>_xlfn.XLOOKUP($EG15,Sheet3!$A:$A,Sheet3!$C:$C)</f>
        <v>0.18</v>
      </c>
      <c r="AK15" s="7">
        <f>_xlfn.XLOOKUP($EH15,Sheet3!$A:$A,Sheet3!$C:$C)</f>
        <v>0</v>
      </c>
      <c r="AL15" s="7">
        <f>_xlfn.XLOOKUP($EI15,Sheet3!$A:$A,Sheet3!$C:$C)</f>
        <v>0.18</v>
      </c>
      <c r="AM15" s="7">
        <f>_xlfn.XLOOKUP($EJ15,Sheet3!$A:$A,Sheet3!$C:$C)</f>
        <v>0.16</v>
      </c>
      <c r="AN15" s="7">
        <f>_xlfn.XLOOKUP($EK15,Sheet3!$A:$A,Sheet3!$C:$C)</f>
        <v>0.28999999999999998</v>
      </c>
      <c r="AO15" s="7">
        <f>_xlfn.XLOOKUP($EL15,Sheet3!$A:$A,Sheet3!$C:$C)</f>
        <v>0.21</v>
      </c>
      <c r="AP15" s="7">
        <f>_xlfn.XLOOKUP($EM15,Sheet3!$A:$A,Sheet3!$C:$C)</f>
        <v>0.17</v>
      </c>
      <c r="AQ15" s="7">
        <f>_xlfn.XLOOKUP($EN15,Sheet3!$A:$A,Sheet3!$C:$C)</f>
        <v>0.52</v>
      </c>
      <c r="AR15" s="7">
        <f>_xlfn.XLOOKUP($EO15,Sheet3!$A:$A,Sheet3!$C:$C)</f>
        <v>0.13</v>
      </c>
      <c r="AS15" s="7">
        <f>_xlfn.XLOOKUP($EP15,Sheet3!$A:$A,Sheet3!$C:$C)</f>
        <v>0.33</v>
      </c>
      <c r="AT15" s="7">
        <f t="shared" si="10"/>
        <v>3.02</v>
      </c>
      <c r="AU15" s="7">
        <f t="shared" si="11"/>
        <v>2.48</v>
      </c>
      <c r="AV15" s="7">
        <f>_xlfn.XLOOKUP($EB15,Sheet3!$A:$A,Sheet3!$D:$D)</f>
        <v>0.91</v>
      </c>
      <c r="AW15" s="7">
        <f>_xlfn.XLOOKUP($EC15,Sheet3!$A:$A,Sheet3!$D:$D)</f>
        <v>0.41</v>
      </c>
      <c r="AX15" s="7">
        <f>_xlfn.XLOOKUP($ED15,Sheet3!$A:$A,Sheet3!$D:$D)</f>
        <v>0</v>
      </c>
      <c r="AY15" s="7">
        <f>_xlfn.XLOOKUP($EE15,Sheet3!$A:$A,Sheet3!$D:$D)</f>
        <v>0.33</v>
      </c>
      <c r="AZ15" s="7">
        <f>_xlfn.XLOOKUP($EF15,Sheet3!$A:$A,Sheet3!$D:$D)</f>
        <v>0.15</v>
      </c>
      <c r="BA15" s="7">
        <f>_xlfn.XLOOKUP($EG15,Sheet3!$A:$A,Sheet3!$D:$D)</f>
        <v>0.24</v>
      </c>
      <c r="BB15" s="7">
        <f>_xlfn.XLOOKUP($EH15,Sheet3!$A:$A,Sheet3!$D:$D)</f>
        <v>0</v>
      </c>
      <c r="BC15" s="7">
        <f>_xlfn.XLOOKUP($EI15,Sheet3!$A:$A,Sheet3!$D:$D)</f>
        <v>0.17</v>
      </c>
      <c r="BD15" s="7">
        <f>_xlfn.XLOOKUP($EJ15,Sheet3!$A:$A,Sheet3!$D:$D)</f>
        <v>0.16</v>
      </c>
      <c r="BE15" s="7">
        <f>_xlfn.XLOOKUP($EK15,Sheet3!$A:$A,Sheet3!$D:$D)</f>
        <v>0.36</v>
      </c>
      <c r="BF15" s="7">
        <f>_xlfn.XLOOKUP($EL15,Sheet3!$A:$A,Sheet3!$D:$D)</f>
        <v>0.17</v>
      </c>
      <c r="BG15" s="7">
        <f>_xlfn.XLOOKUP($EM15,Sheet3!$A:$A,Sheet3!$D:$D)</f>
        <v>0.11</v>
      </c>
      <c r="BH15" s="7">
        <f>_xlfn.XLOOKUP($EN15,Sheet3!$A:$A,Sheet3!$D:$D)</f>
        <v>0.66</v>
      </c>
      <c r="BI15" s="7">
        <f>_xlfn.XLOOKUP($EO15,Sheet3!$A:$A,Sheet3!$D:$D)</f>
        <v>7.0000000000000007E-2</v>
      </c>
      <c r="BJ15" s="7">
        <f>_xlfn.XLOOKUP($EP15,Sheet3!$A:$A,Sheet3!$D:$D)</f>
        <v>0.31</v>
      </c>
      <c r="BK15" s="7">
        <f t="shared" si="12"/>
        <v>6.6599999999999993</v>
      </c>
      <c r="BL15" s="7">
        <f t="shared" si="13"/>
        <v>2.4799999999999995</v>
      </c>
      <c r="BM15" s="7">
        <f>_xlfn.XLOOKUP($EB15,Sheet3!$A:$A,Sheet3!$E:$E)</f>
        <v>0.31</v>
      </c>
      <c r="BN15" s="7">
        <f>_xlfn.XLOOKUP($EC15,Sheet3!$A:$A,Sheet3!$E:$E)</f>
        <v>0.34</v>
      </c>
      <c r="BO15" s="7">
        <f>_xlfn.XLOOKUP($ED15,Sheet3!$A:$A,Sheet3!$E:$E)</f>
        <v>0</v>
      </c>
      <c r="BP15" s="7">
        <f>_xlfn.XLOOKUP($EE15,Sheet3!$A:$A,Sheet3!$E:$E)</f>
        <v>0.28999999999999998</v>
      </c>
      <c r="BQ15" s="7">
        <f>_xlfn.XLOOKUP($EF15,Sheet3!$A:$A,Sheet3!$E:$E)</f>
        <v>0.23</v>
      </c>
      <c r="BR15" s="7">
        <f>_xlfn.XLOOKUP($EG15,Sheet3!$A:$A,Sheet3!$E:$E)</f>
        <v>0.16</v>
      </c>
      <c r="BS15" s="7">
        <f>_xlfn.XLOOKUP($EH15,Sheet3!$A:$A,Sheet3!$E:$E)</f>
        <v>0</v>
      </c>
      <c r="BT15" s="7">
        <f>_xlfn.XLOOKUP($EI15,Sheet3!$A:$A,Sheet3!$E:$E)</f>
        <v>0.15</v>
      </c>
      <c r="BU15" s="7">
        <f>_xlfn.XLOOKUP($EJ15,Sheet3!$A:$A,Sheet3!$E:$E)</f>
        <v>0.16</v>
      </c>
      <c r="BV15" s="7">
        <f>_xlfn.XLOOKUP($EK15,Sheet3!$A:$A,Sheet3!$E:$E)</f>
        <v>0.28000000000000003</v>
      </c>
      <c r="BW15" s="7">
        <f>_xlfn.XLOOKUP($EL15,Sheet3!$A:$A,Sheet3!$E:$E)</f>
        <v>0.12</v>
      </c>
      <c r="BX15" s="7">
        <f>_xlfn.XLOOKUP($EM15,Sheet3!$A:$A,Sheet3!$E:$E)</f>
        <v>0.1</v>
      </c>
      <c r="BY15" s="7">
        <f>_xlfn.XLOOKUP($EN15,Sheet3!$A:$A,Sheet3!$E:$E)</f>
        <v>0.65</v>
      </c>
      <c r="BZ15" s="7">
        <f>_xlfn.XLOOKUP($EO15,Sheet3!$A:$A,Sheet3!$E:$E)</f>
        <v>0.09</v>
      </c>
      <c r="CA15" s="7">
        <f>_xlfn.XLOOKUP($EP15,Sheet3!$A:$A,Sheet3!$E:$E)</f>
        <v>0.26</v>
      </c>
      <c r="CB15" s="7">
        <f t="shared" si="14"/>
        <v>4.13</v>
      </c>
      <c r="CC15" s="7">
        <f t="shared" si="15"/>
        <v>2.1199999999999997</v>
      </c>
      <c r="CD15" s="22">
        <f t="shared" si="16"/>
        <v>6.8499999999999988</v>
      </c>
      <c r="CE15" s="53">
        <v>11</v>
      </c>
      <c r="CF15" s="23">
        <f t="shared" si="17"/>
        <v>9.1399999999999988</v>
      </c>
      <c r="CG15" s="23">
        <f t="shared" si="18"/>
        <v>6.25</v>
      </c>
      <c r="CH15" s="23">
        <v>1</v>
      </c>
      <c r="CI15" s="24">
        <f t="shared" si="19"/>
        <v>5.5</v>
      </c>
      <c r="CJ15" s="20">
        <f t="shared" si="20"/>
        <v>8.4699999999999998E-2</v>
      </c>
      <c r="CK15" s="20">
        <f t="shared" si="21"/>
        <v>0.15200000000000002</v>
      </c>
      <c r="CL15" s="20">
        <f t="shared" si="22"/>
        <v>9.4899999999999998E-2</v>
      </c>
      <c r="CM15" s="20">
        <f t="shared" si="23"/>
        <v>4.0500000000000008E-2</v>
      </c>
      <c r="CN15" s="25">
        <f t="shared" si="24"/>
        <v>2.1281644281644283</v>
      </c>
      <c r="CO15" s="26">
        <f t="shared" si="25"/>
        <v>1.4398820134114252</v>
      </c>
      <c r="CP15" s="26">
        <f t="shared" si="26"/>
        <v>2.0449559668828772</v>
      </c>
      <c r="CQ15" s="27">
        <f t="shared" si="27"/>
        <v>0.84098359645555265</v>
      </c>
      <c r="CR15" s="54">
        <v>0.11</v>
      </c>
      <c r="CS15" s="54">
        <v>0.19</v>
      </c>
      <c r="CT15" s="54">
        <v>0.12</v>
      </c>
      <c r="CU15" s="54">
        <v>0.06</v>
      </c>
      <c r="CV15" s="54">
        <v>0.28000000000000003</v>
      </c>
      <c r="CW15" s="54">
        <v>0.23</v>
      </c>
      <c r="CX15" s="55">
        <v>0.3</v>
      </c>
      <c r="CY15" s="55">
        <v>0.19</v>
      </c>
      <c r="CZ15" s="55">
        <v>0.11</v>
      </c>
      <c r="DA15" s="54">
        <v>0.05</v>
      </c>
      <c r="DB15" s="54">
        <v>0.28000000000000003</v>
      </c>
      <c r="DC15" s="54">
        <v>0.23</v>
      </c>
      <c r="DD15" s="54">
        <v>0.1</v>
      </c>
      <c r="DE15" s="54">
        <v>0.18</v>
      </c>
      <c r="DF15" s="54">
        <v>0.14000000000000001</v>
      </c>
      <c r="DG15" s="54">
        <v>0.09</v>
      </c>
      <c r="DH15" s="54">
        <v>0.28999999999999998</v>
      </c>
      <c r="DI15" s="54">
        <v>0.19</v>
      </c>
      <c r="DJ15" s="54">
        <v>0.2</v>
      </c>
      <c r="DK15" s="54">
        <v>0.38</v>
      </c>
      <c r="DL15" s="54">
        <v>0.18</v>
      </c>
      <c r="DM15" s="54">
        <v>0.17</v>
      </c>
      <c r="DN15" s="54">
        <v>0.21</v>
      </c>
      <c r="DO15" s="54">
        <v>0.13</v>
      </c>
      <c r="DP15" s="54">
        <v>0.05</v>
      </c>
      <c r="DQ15" s="54">
        <v>0.2</v>
      </c>
      <c r="DR15" s="54">
        <v>0.24</v>
      </c>
      <c r="DS15" s="54">
        <v>0.13</v>
      </c>
      <c r="DT15" s="54">
        <v>0.27</v>
      </c>
      <c r="DU15" s="54">
        <v>0.14000000000000001</v>
      </c>
      <c r="DV15" s="54">
        <v>0.08</v>
      </c>
      <c r="DW15" s="54">
        <v>0.18</v>
      </c>
      <c r="DX15" s="54">
        <v>0.09</v>
      </c>
      <c r="DY15" s="54">
        <v>0.05</v>
      </c>
      <c r="DZ15" s="54">
        <v>0.32</v>
      </c>
      <c r="EA15" s="54">
        <v>0.27</v>
      </c>
      <c r="EB15" t="s">
        <v>98</v>
      </c>
      <c r="EC15" t="s">
        <v>100</v>
      </c>
      <c r="EE15" t="s">
        <v>102</v>
      </c>
      <c r="EF15" t="s">
        <v>148</v>
      </c>
      <c r="EG15" t="s">
        <v>149</v>
      </c>
      <c r="EI15" t="s">
        <v>155</v>
      </c>
      <c r="EJ15" t="s">
        <v>156</v>
      </c>
      <c r="EK15" t="s">
        <v>108</v>
      </c>
      <c r="EL15" t="s">
        <v>106</v>
      </c>
      <c r="EM15" t="s">
        <v>110</v>
      </c>
      <c r="EN15" t="s">
        <v>111</v>
      </c>
      <c r="EO15" t="s">
        <v>114</v>
      </c>
      <c r="EP15" t="s">
        <v>117</v>
      </c>
    </row>
    <row r="16" spans="1:146" ht="28" customHeight="1" x14ac:dyDescent="0.2">
      <c r="A16" s="37" t="s">
        <v>39</v>
      </c>
      <c r="B16" s="10">
        <v>13</v>
      </c>
      <c r="C16" s="11">
        <v>45</v>
      </c>
      <c r="D16" s="11">
        <v>39</v>
      </c>
      <c r="E16" s="15">
        <v>1</v>
      </c>
      <c r="F16" s="16">
        <f t="shared" si="0"/>
        <v>0.95</v>
      </c>
      <c r="G16" s="17">
        <f t="shared" si="1"/>
        <v>0.96</v>
      </c>
      <c r="H16" s="17">
        <f t="shared" si="2"/>
        <v>0.92999999999999994</v>
      </c>
      <c r="I16" s="18">
        <f t="shared" si="3"/>
        <v>0.95</v>
      </c>
      <c r="J16" s="19">
        <f t="shared" si="4"/>
        <v>0.09</v>
      </c>
      <c r="K16" s="20">
        <f t="shared" si="5"/>
        <v>-0.15</v>
      </c>
      <c r="L16" s="20">
        <f t="shared" si="6"/>
        <v>-0.02</v>
      </c>
      <c r="M16" s="21">
        <f t="shared" si="7"/>
        <v>0.38</v>
      </c>
      <c r="N16" s="7">
        <f>_xlfn.XLOOKUP($EB16,Sheet3!$A:$A,Sheet3!$B:$B)</f>
        <v>0.38</v>
      </c>
      <c r="O16" s="7">
        <f>_xlfn.XLOOKUP($EC16,Sheet3!$A:$A,Sheet3!$B:$B)</f>
        <v>0.38</v>
      </c>
      <c r="P16" s="7">
        <f>_xlfn.XLOOKUP($ED16,Sheet3!$A:$A,Sheet3!$B:$B)</f>
        <v>0</v>
      </c>
      <c r="Q16" s="7">
        <f>_xlfn.XLOOKUP($EE16,Sheet3!$A:$A,Sheet3!$B:$B)</f>
        <v>0.32</v>
      </c>
      <c r="R16" s="7">
        <f>_xlfn.XLOOKUP($EF16,Sheet3!$A:$A,Sheet3!$B:$B)</f>
        <v>0.22</v>
      </c>
      <c r="S16" s="7">
        <f>_xlfn.XLOOKUP($EG16,Sheet3!$A:$A,Sheet3!$B:$B)</f>
        <v>0.2</v>
      </c>
      <c r="T16" s="7">
        <f>_xlfn.XLOOKUP($EH16,Sheet3!$A:$A,Sheet3!$B:$B)</f>
        <v>0</v>
      </c>
      <c r="U16" s="7">
        <f>_xlfn.XLOOKUP($EI16,Sheet3!$A:$A,Sheet3!$B:$B)</f>
        <v>0.25</v>
      </c>
      <c r="V16" s="7">
        <f>_xlfn.XLOOKUP($EJ16,Sheet3!$A:$A,Sheet3!$B:$B)</f>
        <v>0.16</v>
      </c>
      <c r="W16" s="7">
        <f>_xlfn.XLOOKUP($EK16,Sheet3!$A:$A,Sheet3!$B:$B)</f>
        <v>0.15</v>
      </c>
      <c r="X16" s="7">
        <f>_xlfn.XLOOKUP($EL16,Sheet3!$A:$A,Sheet3!$B:$B)</f>
        <v>0.17</v>
      </c>
      <c r="Y16" s="7">
        <f>_xlfn.XLOOKUP($EM16,Sheet3!$A:$A,Sheet3!$B:$B)</f>
        <v>0.13</v>
      </c>
      <c r="Z16" s="7">
        <f>_xlfn.XLOOKUP($EN16,Sheet3!$A:$A,Sheet3!$B:$B)</f>
        <v>0.61</v>
      </c>
      <c r="AA16" s="7">
        <f>_xlfn.XLOOKUP($EO16,Sheet3!$A:$A,Sheet3!$B:$B)</f>
        <v>0.1</v>
      </c>
      <c r="AB16" s="7">
        <f>_xlfn.XLOOKUP($EP16,Sheet3!$A:$A,Sheet3!$B:$B)</f>
        <v>0.3</v>
      </c>
      <c r="AC16" s="7">
        <f t="shared" si="8"/>
        <v>4.46</v>
      </c>
      <c r="AD16" s="7">
        <f t="shared" si="9"/>
        <v>2.29</v>
      </c>
      <c r="AE16" s="7">
        <f>_xlfn.XLOOKUP($EB16,Sheet3!$A:$A,Sheet3!$C:$C)</f>
        <v>0.85</v>
      </c>
      <c r="AF16" s="7">
        <f>_xlfn.XLOOKUP($EC16,Sheet3!$A:$A,Sheet3!$C:$C)</f>
        <v>0.4</v>
      </c>
      <c r="AG16" s="7">
        <f>_xlfn.XLOOKUP($ED16,Sheet3!$A:$A,Sheet3!$C:$C)</f>
        <v>0</v>
      </c>
      <c r="AH16" s="7">
        <f>_xlfn.XLOOKUP($EE16,Sheet3!$A:$A,Sheet3!$C:$C)</f>
        <v>0.33</v>
      </c>
      <c r="AI16" s="7">
        <f>_xlfn.XLOOKUP($EF16,Sheet3!$A:$A,Sheet3!$C:$C)</f>
        <v>0.26</v>
      </c>
      <c r="AJ16" s="7">
        <f>_xlfn.XLOOKUP($EG16,Sheet3!$A:$A,Sheet3!$C:$C)</f>
        <v>0.25</v>
      </c>
      <c r="AK16" s="7">
        <f>_xlfn.XLOOKUP($EH16,Sheet3!$A:$A,Sheet3!$C:$C)</f>
        <v>0</v>
      </c>
      <c r="AL16" s="7">
        <f>_xlfn.XLOOKUP($EI16,Sheet3!$A:$A,Sheet3!$C:$C)</f>
        <v>0.28000000000000003</v>
      </c>
      <c r="AM16" s="7">
        <f>_xlfn.XLOOKUP($EJ16,Sheet3!$A:$A,Sheet3!$C:$C)</f>
        <v>0.16</v>
      </c>
      <c r="AN16" s="7">
        <f>_xlfn.XLOOKUP($EK16,Sheet3!$A:$A,Sheet3!$C:$C)</f>
        <v>0.17</v>
      </c>
      <c r="AO16" s="7">
        <f>_xlfn.XLOOKUP($EL16,Sheet3!$A:$A,Sheet3!$C:$C)</f>
        <v>0.21</v>
      </c>
      <c r="AP16" s="7">
        <f>_xlfn.XLOOKUP($EM16,Sheet3!$A:$A,Sheet3!$C:$C)</f>
        <v>0.17</v>
      </c>
      <c r="AQ16" s="7">
        <f>_xlfn.XLOOKUP($EN16,Sheet3!$A:$A,Sheet3!$C:$C)</f>
        <v>0.52</v>
      </c>
      <c r="AR16" s="7">
        <f>_xlfn.XLOOKUP($EO16,Sheet3!$A:$A,Sheet3!$C:$C)</f>
        <v>0.13</v>
      </c>
      <c r="AS16" s="7">
        <f>_xlfn.XLOOKUP($EP16,Sheet3!$A:$A,Sheet3!$C:$C)</f>
        <v>0.33</v>
      </c>
      <c r="AT16" s="7">
        <f t="shared" si="10"/>
        <v>6.2600000000000007</v>
      </c>
      <c r="AU16" s="7">
        <f t="shared" si="11"/>
        <v>2.5300000000000002</v>
      </c>
      <c r="AV16" s="7">
        <f>_xlfn.XLOOKUP($EB16,Sheet3!$A:$A,Sheet3!$D:$D)</f>
        <v>0.02</v>
      </c>
      <c r="AW16" s="7">
        <f>_xlfn.XLOOKUP($EC16,Sheet3!$A:$A,Sheet3!$D:$D)</f>
        <v>0.41</v>
      </c>
      <c r="AX16" s="7">
        <f>_xlfn.XLOOKUP($ED16,Sheet3!$A:$A,Sheet3!$D:$D)</f>
        <v>0</v>
      </c>
      <c r="AY16" s="7">
        <f>_xlfn.XLOOKUP($EE16,Sheet3!$A:$A,Sheet3!$D:$D)</f>
        <v>0.33</v>
      </c>
      <c r="AZ16" s="7">
        <f>_xlfn.XLOOKUP($EF16,Sheet3!$A:$A,Sheet3!$D:$D)</f>
        <v>0.15</v>
      </c>
      <c r="BA16" s="7">
        <f>_xlfn.XLOOKUP($EG16,Sheet3!$A:$A,Sheet3!$D:$D)</f>
        <v>0.14000000000000001</v>
      </c>
      <c r="BB16" s="7">
        <f>_xlfn.XLOOKUP($EH16,Sheet3!$A:$A,Sheet3!$D:$D)</f>
        <v>0</v>
      </c>
      <c r="BC16" s="7">
        <f>_xlfn.XLOOKUP($EI16,Sheet3!$A:$A,Sheet3!$D:$D)</f>
        <v>0.25</v>
      </c>
      <c r="BD16" s="7">
        <f>_xlfn.XLOOKUP($EJ16,Sheet3!$A:$A,Sheet3!$D:$D)</f>
        <v>0.16</v>
      </c>
      <c r="BE16" s="7">
        <f>_xlfn.XLOOKUP($EK16,Sheet3!$A:$A,Sheet3!$D:$D)</f>
        <v>0.14000000000000001</v>
      </c>
      <c r="BF16" s="7">
        <f>_xlfn.XLOOKUP($EL16,Sheet3!$A:$A,Sheet3!$D:$D)</f>
        <v>0.17</v>
      </c>
      <c r="BG16" s="7">
        <f>_xlfn.XLOOKUP($EM16,Sheet3!$A:$A,Sheet3!$D:$D)</f>
        <v>0.11</v>
      </c>
      <c r="BH16" s="7">
        <f>_xlfn.XLOOKUP($EN16,Sheet3!$A:$A,Sheet3!$D:$D)</f>
        <v>0.66</v>
      </c>
      <c r="BI16" s="7">
        <f>_xlfn.XLOOKUP($EO16,Sheet3!$A:$A,Sheet3!$D:$D)</f>
        <v>7.0000000000000007E-2</v>
      </c>
      <c r="BJ16" s="7">
        <f>_xlfn.XLOOKUP($EP16,Sheet3!$A:$A,Sheet3!$D:$D)</f>
        <v>0.31</v>
      </c>
      <c r="BK16" s="7">
        <f t="shared" si="12"/>
        <v>3.0999999999999996</v>
      </c>
      <c r="BL16" s="7">
        <f t="shared" si="13"/>
        <v>2.2399999999999998</v>
      </c>
      <c r="BM16" s="7">
        <f>_xlfn.XLOOKUP($EB16,Sheet3!$A:$A,Sheet3!$E:$E)</f>
        <v>0.18</v>
      </c>
      <c r="BN16" s="7">
        <f>_xlfn.XLOOKUP($EC16,Sheet3!$A:$A,Sheet3!$E:$E)</f>
        <v>0.34</v>
      </c>
      <c r="BO16" s="7">
        <f>_xlfn.XLOOKUP($ED16,Sheet3!$A:$A,Sheet3!$E:$E)</f>
        <v>0</v>
      </c>
      <c r="BP16" s="7">
        <f>_xlfn.XLOOKUP($EE16,Sheet3!$A:$A,Sheet3!$E:$E)</f>
        <v>0.28999999999999998</v>
      </c>
      <c r="BQ16" s="7">
        <f>_xlfn.XLOOKUP($EF16,Sheet3!$A:$A,Sheet3!$E:$E)</f>
        <v>0.23</v>
      </c>
      <c r="BR16" s="7">
        <f>_xlfn.XLOOKUP($EG16,Sheet3!$A:$A,Sheet3!$E:$E)</f>
        <v>0.18</v>
      </c>
      <c r="BS16" s="7">
        <f>_xlfn.XLOOKUP($EH16,Sheet3!$A:$A,Sheet3!$E:$E)</f>
        <v>0</v>
      </c>
      <c r="BT16" s="7">
        <f>_xlfn.XLOOKUP($EI16,Sheet3!$A:$A,Sheet3!$E:$E)</f>
        <v>0.21</v>
      </c>
      <c r="BU16" s="7">
        <f>_xlfn.XLOOKUP($EJ16,Sheet3!$A:$A,Sheet3!$E:$E)</f>
        <v>0.16</v>
      </c>
      <c r="BV16" s="7">
        <f>_xlfn.XLOOKUP($EK16,Sheet3!$A:$A,Sheet3!$E:$E)</f>
        <v>0.14000000000000001</v>
      </c>
      <c r="BW16" s="7">
        <f>_xlfn.XLOOKUP($EL16,Sheet3!$A:$A,Sheet3!$E:$E)</f>
        <v>0.12</v>
      </c>
      <c r="BX16" s="7">
        <f>_xlfn.XLOOKUP($EM16,Sheet3!$A:$A,Sheet3!$E:$E)</f>
        <v>0.1</v>
      </c>
      <c r="BY16" s="7">
        <f>_xlfn.XLOOKUP($EN16,Sheet3!$A:$A,Sheet3!$E:$E)</f>
        <v>0.65</v>
      </c>
      <c r="BZ16" s="7">
        <f>_xlfn.XLOOKUP($EO16,Sheet3!$A:$A,Sheet3!$E:$E)</f>
        <v>0.09</v>
      </c>
      <c r="CA16" s="7">
        <f>_xlfn.XLOOKUP($EP16,Sheet3!$A:$A,Sheet3!$E:$E)</f>
        <v>0.26</v>
      </c>
      <c r="CB16" s="7">
        <f t="shared" si="14"/>
        <v>3.6100000000000003</v>
      </c>
      <c r="CC16" s="7">
        <f t="shared" si="15"/>
        <v>2.06</v>
      </c>
      <c r="CD16" s="22">
        <f t="shared" si="16"/>
        <v>6.75</v>
      </c>
      <c r="CE16" s="53">
        <v>6</v>
      </c>
      <c r="CF16" s="23">
        <f t="shared" si="17"/>
        <v>5.34</v>
      </c>
      <c r="CG16" s="23">
        <f t="shared" si="18"/>
        <v>5.67</v>
      </c>
      <c r="CH16" s="23">
        <v>34</v>
      </c>
      <c r="CI16" s="24">
        <f t="shared" si="19"/>
        <v>8.7900000000000009</v>
      </c>
      <c r="CJ16" s="20">
        <f t="shared" si="20"/>
        <v>8.5499999999999993E-2</v>
      </c>
      <c r="CK16" s="20">
        <f t="shared" si="21"/>
        <v>-0.14399999999999999</v>
      </c>
      <c r="CL16" s="20">
        <f t="shared" si="22"/>
        <v>-1.8599999999999998E-2</v>
      </c>
      <c r="CM16" s="20">
        <f t="shared" si="23"/>
        <v>0.36099999999999999</v>
      </c>
      <c r="CN16" s="25">
        <f t="shared" si="24"/>
        <v>2.1248037676609104</v>
      </c>
      <c r="CO16" s="28">
        <f t="shared" si="25"/>
        <v>0.10637891520244469</v>
      </c>
      <c r="CP16" s="28">
        <f t="shared" si="26"/>
        <v>0.66818541370036399</v>
      </c>
      <c r="CQ16" s="27">
        <f t="shared" si="27"/>
        <v>2.9652410618552887</v>
      </c>
      <c r="CR16" s="54">
        <v>0.15</v>
      </c>
      <c r="CS16" s="54">
        <v>0.28000000000000003</v>
      </c>
      <c r="CT16" s="54">
        <v>0.18</v>
      </c>
      <c r="CU16" s="54">
        <v>0.16</v>
      </c>
      <c r="CV16" s="54">
        <v>0.17</v>
      </c>
      <c r="CW16" s="54">
        <v>0.05</v>
      </c>
      <c r="CX16" s="55">
        <v>0.43</v>
      </c>
      <c r="CY16" s="55">
        <v>0.34</v>
      </c>
      <c r="CZ16" s="55">
        <v>0.09</v>
      </c>
      <c r="DA16" s="54">
        <v>0.38</v>
      </c>
      <c r="DB16" s="54">
        <v>0.59</v>
      </c>
      <c r="DC16" s="54">
        <v>0.21</v>
      </c>
      <c r="DD16" s="54">
        <v>0.23</v>
      </c>
      <c r="DE16" s="54">
        <v>0.37</v>
      </c>
      <c r="DF16" s="54">
        <v>0.14000000000000001</v>
      </c>
      <c r="DG16" s="54">
        <v>7.0000000000000007E-2</v>
      </c>
      <c r="DH16" s="54">
        <v>0.15</v>
      </c>
      <c r="DI16" s="54">
        <v>0.05</v>
      </c>
      <c r="DJ16" s="54">
        <v>-0.15</v>
      </c>
      <c r="DK16" s="54">
        <v>0.32</v>
      </c>
      <c r="DL16" s="54">
        <v>0.47</v>
      </c>
      <c r="DM16" s="54">
        <v>0.11</v>
      </c>
      <c r="DN16" s="54">
        <v>0.2</v>
      </c>
      <c r="DO16" s="54">
        <v>0.2</v>
      </c>
      <c r="DP16" s="54">
        <v>0.27</v>
      </c>
      <c r="DQ16" s="54">
        <v>0.17</v>
      </c>
      <c r="DR16" s="54">
        <v>0.04</v>
      </c>
      <c r="DS16" s="54">
        <v>-0.02</v>
      </c>
      <c r="DT16" s="54">
        <v>0.35</v>
      </c>
      <c r="DU16" s="54">
        <v>0.37</v>
      </c>
      <c r="DV16" s="54">
        <v>0.11</v>
      </c>
      <c r="DW16" s="54">
        <v>0.24</v>
      </c>
      <c r="DX16" s="54">
        <v>0.2</v>
      </c>
      <c r="DY16" s="54">
        <v>0.17</v>
      </c>
      <c r="DZ16" s="54">
        <v>0.21</v>
      </c>
      <c r="EA16" s="54">
        <v>7.0000000000000007E-2</v>
      </c>
      <c r="EB16" t="s">
        <v>99</v>
      </c>
      <c r="EC16" t="s">
        <v>100</v>
      </c>
      <c r="EE16" t="s">
        <v>102</v>
      </c>
      <c r="EF16" t="s">
        <v>148</v>
      </c>
      <c r="EG16" t="s">
        <v>154</v>
      </c>
      <c r="EI16" t="s">
        <v>150</v>
      </c>
      <c r="EJ16" t="s">
        <v>156</v>
      </c>
      <c r="EK16" t="s">
        <v>157</v>
      </c>
      <c r="EL16" t="s">
        <v>106</v>
      </c>
      <c r="EM16" t="s">
        <v>110</v>
      </c>
      <c r="EN16" t="s">
        <v>111</v>
      </c>
      <c r="EO16" t="s">
        <v>114</v>
      </c>
      <c r="EP16" t="s">
        <v>117</v>
      </c>
    </row>
    <row r="17" spans="1:146" ht="28" customHeight="1" x14ac:dyDescent="0.2">
      <c r="A17" s="36" t="s">
        <v>30</v>
      </c>
      <c r="B17" s="10">
        <v>14</v>
      </c>
      <c r="C17" s="14">
        <v>6</v>
      </c>
      <c r="D17" s="11">
        <v>20</v>
      </c>
      <c r="E17" s="12">
        <v>44</v>
      </c>
      <c r="F17" s="16">
        <f t="shared" si="0"/>
        <v>0.85</v>
      </c>
      <c r="G17" s="17">
        <f t="shared" si="1"/>
        <v>0.88</v>
      </c>
      <c r="H17" s="17">
        <f t="shared" si="2"/>
        <v>0.83</v>
      </c>
      <c r="I17" s="18">
        <f t="shared" si="3"/>
        <v>0.84</v>
      </c>
      <c r="J17" s="19">
        <f t="shared" si="4"/>
        <v>0.1</v>
      </c>
      <c r="K17" s="20">
        <f t="shared" si="5"/>
        <v>0.37</v>
      </c>
      <c r="L17" s="20">
        <f t="shared" si="6"/>
        <v>0.06</v>
      </c>
      <c r="M17" s="21">
        <f t="shared" si="7"/>
        <v>-0.08</v>
      </c>
      <c r="N17" s="7">
        <f>_xlfn.XLOOKUP($EB17,Sheet3!$A:$A,Sheet3!$B:$B)</f>
        <v>0.39</v>
      </c>
      <c r="O17" s="7">
        <f>_xlfn.XLOOKUP($EC17,Sheet3!$A:$A,Sheet3!$B:$B)</f>
        <v>0.38</v>
      </c>
      <c r="P17" s="7">
        <f>_xlfn.XLOOKUP($ED17,Sheet3!$A:$A,Sheet3!$B:$B)</f>
        <v>0</v>
      </c>
      <c r="Q17" s="7">
        <f>_xlfn.XLOOKUP($EE17,Sheet3!$A:$A,Sheet3!$B:$B)</f>
        <v>0.1</v>
      </c>
      <c r="R17" s="7">
        <f>_xlfn.XLOOKUP($EF17,Sheet3!$A:$A,Sheet3!$B:$B)</f>
        <v>0.22</v>
      </c>
      <c r="S17" s="7">
        <f>_xlfn.XLOOKUP($EG17,Sheet3!$A:$A,Sheet3!$B:$B)</f>
        <v>0.2</v>
      </c>
      <c r="T17" s="7">
        <f>_xlfn.XLOOKUP($EH17,Sheet3!$A:$A,Sheet3!$B:$B)</f>
        <v>0</v>
      </c>
      <c r="U17" s="7">
        <f>_xlfn.XLOOKUP($EI17,Sheet3!$A:$A,Sheet3!$B:$B)</f>
        <v>0.25</v>
      </c>
      <c r="V17" s="7">
        <f>_xlfn.XLOOKUP($EJ17,Sheet3!$A:$A,Sheet3!$B:$B)</f>
        <v>0.16</v>
      </c>
      <c r="W17" s="7">
        <f>_xlfn.XLOOKUP($EK17,Sheet3!$A:$A,Sheet3!$B:$B)</f>
        <v>0.15</v>
      </c>
      <c r="X17" s="7">
        <f>_xlfn.XLOOKUP($EL17,Sheet3!$A:$A,Sheet3!$B:$B)</f>
        <v>0.17</v>
      </c>
      <c r="Y17" s="7">
        <f>_xlfn.XLOOKUP($EM17,Sheet3!$A:$A,Sheet3!$B:$B)</f>
        <v>0.14000000000000001</v>
      </c>
      <c r="Z17" s="7">
        <f>_xlfn.XLOOKUP($EN17,Sheet3!$A:$A,Sheet3!$B:$B)</f>
        <v>0.61</v>
      </c>
      <c r="AA17" s="7">
        <f>_xlfn.XLOOKUP($EO17,Sheet3!$A:$A,Sheet3!$B:$B)</f>
        <v>0.1</v>
      </c>
      <c r="AB17" s="7">
        <f>_xlfn.XLOOKUP($EP17,Sheet3!$A:$A,Sheet3!$B:$B)</f>
        <v>0.3</v>
      </c>
      <c r="AC17" s="7">
        <f t="shared" si="8"/>
        <v>4.3099999999999996</v>
      </c>
      <c r="AD17" s="7">
        <f t="shared" si="9"/>
        <v>2.29</v>
      </c>
      <c r="AE17" s="7">
        <f>_xlfn.XLOOKUP($EB17,Sheet3!$A:$A,Sheet3!$C:$C)</f>
        <v>0.04</v>
      </c>
      <c r="AF17" s="7">
        <f>_xlfn.XLOOKUP($EC17,Sheet3!$A:$A,Sheet3!$C:$C)</f>
        <v>0.4</v>
      </c>
      <c r="AG17" s="7">
        <f>_xlfn.XLOOKUP($ED17,Sheet3!$A:$A,Sheet3!$C:$C)</f>
        <v>0</v>
      </c>
      <c r="AH17" s="7">
        <f>_xlfn.XLOOKUP($EE17,Sheet3!$A:$A,Sheet3!$C:$C)</f>
        <v>0.14000000000000001</v>
      </c>
      <c r="AI17" s="7">
        <f>_xlfn.XLOOKUP($EF17,Sheet3!$A:$A,Sheet3!$C:$C)</f>
        <v>0.26</v>
      </c>
      <c r="AJ17" s="7">
        <f>_xlfn.XLOOKUP($EG17,Sheet3!$A:$A,Sheet3!$C:$C)</f>
        <v>0.25</v>
      </c>
      <c r="AK17" s="7">
        <f>_xlfn.XLOOKUP($EH17,Sheet3!$A:$A,Sheet3!$C:$C)</f>
        <v>0</v>
      </c>
      <c r="AL17" s="7">
        <f>_xlfn.XLOOKUP($EI17,Sheet3!$A:$A,Sheet3!$C:$C)</f>
        <v>0.28000000000000003</v>
      </c>
      <c r="AM17" s="7">
        <f>_xlfn.XLOOKUP($EJ17,Sheet3!$A:$A,Sheet3!$C:$C)</f>
        <v>0.16</v>
      </c>
      <c r="AN17" s="7">
        <f>_xlfn.XLOOKUP($EK17,Sheet3!$A:$A,Sheet3!$C:$C)</f>
        <v>0.17</v>
      </c>
      <c r="AO17" s="7">
        <f>_xlfn.XLOOKUP($EL17,Sheet3!$A:$A,Sheet3!$C:$C)</f>
        <v>0.21</v>
      </c>
      <c r="AP17" s="7">
        <f>_xlfn.XLOOKUP($EM17,Sheet3!$A:$A,Sheet3!$C:$C)</f>
        <v>7.0000000000000007E-2</v>
      </c>
      <c r="AQ17" s="7">
        <f>_xlfn.XLOOKUP($EN17,Sheet3!$A:$A,Sheet3!$C:$C)</f>
        <v>0.52</v>
      </c>
      <c r="AR17" s="7">
        <f>_xlfn.XLOOKUP($EO17,Sheet3!$A:$A,Sheet3!$C:$C)</f>
        <v>0.13</v>
      </c>
      <c r="AS17" s="7">
        <f>_xlfn.XLOOKUP($EP17,Sheet3!$A:$A,Sheet3!$C:$C)</f>
        <v>0.33</v>
      </c>
      <c r="AT17" s="7">
        <f t="shared" si="10"/>
        <v>2.5300000000000002</v>
      </c>
      <c r="AU17" s="7">
        <f t="shared" si="11"/>
        <v>2.5300000000000002</v>
      </c>
      <c r="AV17" s="7">
        <f>_xlfn.XLOOKUP($EB17,Sheet3!$A:$A,Sheet3!$D:$D)</f>
        <v>0.91</v>
      </c>
      <c r="AW17" s="7">
        <f>_xlfn.XLOOKUP($EC17,Sheet3!$A:$A,Sheet3!$D:$D)</f>
        <v>0.41</v>
      </c>
      <c r="AX17" s="7">
        <f>_xlfn.XLOOKUP($ED17,Sheet3!$A:$A,Sheet3!$D:$D)</f>
        <v>0</v>
      </c>
      <c r="AY17" s="7">
        <f>_xlfn.XLOOKUP($EE17,Sheet3!$A:$A,Sheet3!$D:$D)</f>
        <v>0.06</v>
      </c>
      <c r="AZ17" s="7">
        <f>_xlfn.XLOOKUP($EF17,Sheet3!$A:$A,Sheet3!$D:$D)</f>
        <v>0.15</v>
      </c>
      <c r="BA17" s="7">
        <f>_xlfn.XLOOKUP($EG17,Sheet3!$A:$A,Sheet3!$D:$D)</f>
        <v>0.14000000000000001</v>
      </c>
      <c r="BB17" s="7">
        <f>_xlfn.XLOOKUP($EH17,Sheet3!$A:$A,Sheet3!$D:$D)</f>
        <v>0</v>
      </c>
      <c r="BC17" s="7">
        <f>_xlfn.XLOOKUP($EI17,Sheet3!$A:$A,Sheet3!$D:$D)</f>
        <v>0.25</v>
      </c>
      <c r="BD17" s="7">
        <f>_xlfn.XLOOKUP($EJ17,Sheet3!$A:$A,Sheet3!$D:$D)</f>
        <v>0.16</v>
      </c>
      <c r="BE17" s="7">
        <f>_xlfn.XLOOKUP($EK17,Sheet3!$A:$A,Sheet3!$D:$D)</f>
        <v>0.14000000000000001</v>
      </c>
      <c r="BF17" s="7">
        <f>_xlfn.XLOOKUP($EL17,Sheet3!$A:$A,Sheet3!$D:$D)</f>
        <v>0.17</v>
      </c>
      <c r="BG17" s="7">
        <f>_xlfn.XLOOKUP($EM17,Sheet3!$A:$A,Sheet3!$D:$D)</f>
        <v>0.22</v>
      </c>
      <c r="BH17" s="7">
        <f>_xlfn.XLOOKUP($EN17,Sheet3!$A:$A,Sheet3!$D:$D)</f>
        <v>0.66</v>
      </c>
      <c r="BI17" s="7">
        <f>_xlfn.XLOOKUP($EO17,Sheet3!$A:$A,Sheet3!$D:$D)</f>
        <v>7.0000000000000007E-2</v>
      </c>
      <c r="BJ17" s="7">
        <f>_xlfn.XLOOKUP($EP17,Sheet3!$A:$A,Sheet3!$D:$D)</f>
        <v>0.31</v>
      </c>
      <c r="BK17" s="7">
        <f t="shared" si="12"/>
        <v>6.72</v>
      </c>
      <c r="BL17" s="7">
        <f t="shared" si="13"/>
        <v>2.2399999999999998</v>
      </c>
      <c r="BM17" s="7">
        <f>_xlfn.XLOOKUP($EB17,Sheet3!$A:$A,Sheet3!$E:$E)</f>
        <v>0.31</v>
      </c>
      <c r="BN17" s="7">
        <f>_xlfn.XLOOKUP($EC17,Sheet3!$A:$A,Sheet3!$E:$E)</f>
        <v>0.34</v>
      </c>
      <c r="BO17" s="7">
        <f>_xlfn.XLOOKUP($ED17,Sheet3!$A:$A,Sheet3!$E:$E)</f>
        <v>0</v>
      </c>
      <c r="BP17" s="7">
        <f>_xlfn.XLOOKUP($EE17,Sheet3!$A:$A,Sheet3!$E:$E)</f>
        <v>0.11</v>
      </c>
      <c r="BQ17" s="7">
        <f>_xlfn.XLOOKUP($EF17,Sheet3!$A:$A,Sheet3!$E:$E)</f>
        <v>0.23</v>
      </c>
      <c r="BR17" s="7">
        <f>_xlfn.XLOOKUP($EG17,Sheet3!$A:$A,Sheet3!$E:$E)</f>
        <v>0.18</v>
      </c>
      <c r="BS17" s="7">
        <f>_xlfn.XLOOKUP($EH17,Sheet3!$A:$A,Sheet3!$E:$E)</f>
        <v>0</v>
      </c>
      <c r="BT17" s="7">
        <f>_xlfn.XLOOKUP($EI17,Sheet3!$A:$A,Sheet3!$E:$E)</f>
        <v>0.21</v>
      </c>
      <c r="BU17" s="7">
        <f>_xlfn.XLOOKUP($EJ17,Sheet3!$A:$A,Sheet3!$E:$E)</f>
        <v>0.16</v>
      </c>
      <c r="BV17" s="7">
        <f>_xlfn.XLOOKUP($EK17,Sheet3!$A:$A,Sheet3!$E:$E)</f>
        <v>0.14000000000000001</v>
      </c>
      <c r="BW17" s="7">
        <f>_xlfn.XLOOKUP($EL17,Sheet3!$A:$A,Sheet3!$E:$E)</f>
        <v>0.12</v>
      </c>
      <c r="BX17" s="7">
        <f>_xlfn.XLOOKUP($EM17,Sheet3!$A:$A,Sheet3!$E:$E)</f>
        <v>0.16</v>
      </c>
      <c r="BY17" s="7">
        <f>_xlfn.XLOOKUP($EN17,Sheet3!$A:$A,Sheet3!$E:$E)</f>
        <v>0.65</v>
      </c>
      <c r="BZ17" s="7">
        <f>_xlfn.XLOOKUP($EO17,Sheet3!$A:$A,Sheet3!$E:$E)</f>
        <v>0.09</v>
      </c>
      <c r="CA17" s="7">
        <f>_xlfn.XLOOKUP($EP17,Sheet3!$A:$A,Sheet3!$E:$E)</f>
        <v>0.26</v>
      </c>
      <c r="CB17" s="7">
        <f t="shared" si="14"/>
        <v>4.13</v>
      </c>
      <c r="CC17" s="7">
        <f t="shared" si="15"/>
        <v>2.06</v>
      </c>
      <c r="CD17" s="22">
        <f t="shared" si="16"/>
        <v>6.6</v>
      </c>
      <c r="CE17" s="53">
        <v>4</v>
      </c>
      <c r="CF17" s="23">
        <f t="shared" si="17"/>
        <v>8.9599999999999991</v>
      </c>
      <c r="CG17" s="23">
        <f t="shared" si="18"/>
        <v>6.1899999999999995</v>
      </c>
      <c r="CH17" s="23">
        <v>35</v>
      </c>
      <c r="CI17" s="24">
        <f t="shared" si="19"/>
        <v>5.0600000000000005</v>
      </c>
      <c r="CJ17" s="20">
        <f t="shared" si="20"/>
        <v>8.5000000000000006E-2</v>
      </c>
      <c r="CK17" s="20">
        <f t="shared" si="21"/>
        <v>0.3256</v>
      </c>
      <c r="CL17" s="20">
        <f t="shared" si="22"/>
        <v>4.9799999999999997E-2</v>
      </c>
      <c r="CM17" s="20">
        <f t="shared" si="23"/>
        <v>-6.7199999999999996E-2</v>
      </c>
      <c r="CN17" s="25">
        <f t="shared" si="24"/>
        <v>2.0966335252049539</v>
      </c>
      <c r="CO17" s="28">
        <f t="shared" si="25"/>
        <v>1.968954248366013</v>
      </c>
      <c r="CP17" s="28">
        <f t="shared" si="26"/>
        <v>1.5243157728207564</v>
      </c>
      <c r="CQ17" s="27">
        <f t="shared" si="27"/>
        <v>0.20210436154348599</v>
      </c>
      <c r="CR17" s="54">
        <v>0.17</v>
      </c>
      <c r="CS17" s="54">
        <v>0.2</v>
      </c>
      <c r="CT17" s="54">
        <v>0.16</v>
      </c>
      <c r="CU17" s="54">
        <v>0.1</v>
      </c>
      <c r="CV17" s="54">
        <v>0.23</v>
      </c>
      <c r="CW17" s="54">
        <v>0.15</v>
      </c>
      <c r="CX17" s="55">
        <v>0.36</v>
      </c>
      <c r="CY17" s="55">
        <v>0.26</v>
      </c>
      <c r="CZ17" s="55">
        <v>0.1</v>
      </c>
      <c r="DA17" s="54">
        <v>-0.08</v>
      </c>
      <c r="DB17" s="54">
        <v>0.27</v>
      </c>
      <c r="DC17" s="54">
        <v>0.35</v>
      </c>
      <c r="DD17" s="54">
        <v>0.09</v>
      </c>
      <c r="DE17" s="54">
        <v>0.19</v>
      </c>
      <c r="DF17" s="54">
        <v>0.18</v>
      </c>
      <c r="DG17" s="54">
        <v>0.17</v>
      </c>
      <c r="DH17" s="54">
        <v>0.22</v>
      </c>
      <c r="DI17" s="54">
        <v>0.16</v>
      </c>
      <c r="DJ17" s="54">
        <v>0.37</v>
      </c>
      <c r="DK17" s="54">
        <v>0.53</v>
      </c>
      <c r="DL17" s="54">
        <v>0.16</v>
      </c>
      <c r="DM17" s="54">
        <v>0.28000000000000003</v>
      </c>
      <c r="DN17" s="54">
        <v>0.25</v>
      </c>
      <c r="DO17" s="54">
        <v>0.13</v>
      </c>
      <c r="DP17" s="54">
        <v>0.03</v>
      </c>
      <c r="DQ17" s="54">
        <v>0.19</v>
      </c>
      <c r="DR17" s="54">
        <v>0.12</v>
      </c>
      <c r="DS17" s="54">
        <v>0.06</v>
      </c>
      <c r="DT17" s="54">
        <v>0.31</v>
      </c>
      <c r="DU17" s="54">
        <v>0.25</v>
      </c>
      <c r="DV17" s="54">
        <v>0.15</v>
      </c>
      <c r="DW17" s="54">
        <v>0.16</v>
      </c>
      <c r="DX17" s="54">
        <v>0.17</v>
      </c>
      <c r="DY17" s="54">
        <v>0.08</v>
      </c>
      <c r="DZ17" s="54">
        <v>0.28000000000000003</v>
      </c>
      <c r="EA17" s="54">
        <v>0.17</v>
      </c>
      <c r="EB17" t="s">
        <v>98</v>
      </c>
      <c r="EC17" t="s">
        <v>100</v>
      </c>
      <c r="EE17" t="s">
        <v>104</v>
      </c>
      <c r="EF17" t="s">
        <v>148</v>
      </c>
      <c r="EG17" t="s">
        <v>154</v>
      </c>
      <c r="EI17" t="s">
        <v>150</v>
      </c>
      <c r="EJ17" t="s">
        <v>156</v>
      </c>
      <c r="EK17" t="s">
        <v>157</v>
      </c>
      <c r="EL17" t="s">
        <v>106</v>
      </c>
      <c r="EM17" t="s">
        <v>113</v>
      </c>
      <c r="EN17" t="s">
        <v>111</v>
      </c>
      <c r="EO17" t="s">
        <v>114</v>
      </c>
      <c r="EP17" t="s">
        <v>117</v>
      </c>
    </row>
    <row r="18" spans="1:146" ht="28" customHeight="1" x14ac:dyDescent="0.2">
      <c r="A18" s="36" t="s">
        <v>73</v>
      </c>
      <c r="B18" s="10">
        <v>15</v>
      </c>
      <c r="C18" s="11">
        <v>47</v>
      </c>
      <c r="D18" s="11">
        <v>37</v>
      </c>
      <c r="E18" s="15">
        <v>3</v>
      </c>
      <c r="F18" s="16">
        <f t="shared" si="0"/>
        <v>0.82000000000000006</v>
      </c>
      <c r="G18" s="17">
        <f t="shared" si="1"/>
        <v>0.79</v>
      </c>
      <c r="H18" s="17">
        <f t="shared" si="2"/>
        <v>0.81</v>
      </c>
      <c r="I18" s="18">
        <f t="shared" si="3"/>
        <v>0.85</v>
      </c>
      <c r="J18" s="19">
        <f t="shared" si="4"/>
        <v>0.1</v>
      </c>
      <c r="K18" s="20">
        <f t="shared" si="5"/>
        <v>-0.18</v>
      </c>
      <c r="L18" s="20">
        <f t="shared" si="6"/>
        <v>-0.01</v>
      </c>
      <c r="M18" s="21">
        <f t="shared" si="7"/>
        <v>0.43</v>
      </c>
      <c r="N18" s="7">
        <f>_xlfn.XLOOKUP($EB18,Sheet3!$A:$A,Sheet3!$B:$B)</f>
        <v>0.38</v>
      </c>
      <c r="O18" s="7">
        <f>_xlfn.XLOOKUP($EC18,Sheet3!$A:$A,Sheet3!$B:$B)</f>
        <v>0.28999999999999998</v>
      </c>
      <c r="P18" s="7">
        <f>_xlfn.XLOOKUP($ED18,Sheet3!$A:$A,Sheet3!$B:$B)</f>
        <v>0</v>
      </c>
      <c r="Q18" s="7">
        <f>_xlfn.XLOOKUP($EE18,Sheet3!$A:$A,Sheet3!$B:$B)</f>
        <v>0.32</v>
      </c>
      <c r="R18" s="7">
        <f>_xlfn.XLOOKUP($EF18,Sheet3!$A:$A,Sheet3!$B:$B)</f>
        <v>0.22</v>
      </c>
      <c r="S18" s="7">
        <f>_xlfn.XLOOKUP($EG18,Sheet3!$A:$A,Sheet3!$B:$B)</f>
        <v>0.2</v>
      </c>
      <c r="T18" s="7">
        <f>_xlfn.XLOOKUP($EH18,Sheet3!$A:$A,Sheet3!$B:$B)</f>
        <v>0</v>
      </c>
      <c r="U18" s="7">
        <f>_xlfn.XLOOKUP($EI18,Sheet3!$A:$A,Sheet3!$B:$B)</f>
        <v>0.17</v>
      </c>
      <c r="V18" s="7">
        <f>_xlfn.XLOOKUP($EJ18,Sheet3!$A:$A,Sheet3!$B:$B)</f>
        <v>0.16</v>
      </c>
      <c r="W18" s="7">
        <f>_xlfn.XLOOKUP($EK18,Sheet3!$A:$A,Sheet3!$B:$B)</f>
        <v>0.15</v>
      </c>
      <c r="X18" s="7">
        <f>_xlfn.XLOOKUP($EL18,Sheet3!$A:$A,Sheet3!$B:$B)</f>
        <v>0.14000000000000001</v>
      </c>
      <c r="Y18" s="7">
        <f>_xlfn.XLOOKUP($EM18,Sheet3!$A:$A,Sheet3!$B:$B)</f>
        <v>0.14000000000000001</v>
      </c>
      <c r="Z18" s="7">
        <f>_xlfn.XLOOKUP($EN18,Sheet3!$A:$A,Sheet3!$B:$B)</f>
        <v>0.61</v>
      </c>
      <c r="AA18" s="7">
        <f>_xlfn.XLOOKUP($EO18,Sheet3!$A:$A,Sheet3!$B:$B)</f>
        <v>0.1</v>
      </c>
      <c r="AB18" s="7">
        <f>_xlfn.XLOOKUP($EP18,Sheet3!$A:$A,Sheet3!$B:$B)</f>
        <v>0.3</v>
      </c>
      <c r="AC18" s="7">
        <f t="shared" si="8"/>
        <v>4.4899999999999993</v>
      </c>
      <c r="AD18" s="7">
        <f t="shared" si="9"/>
        <v>1.9099999999999997</v>
      </c>
      <c r="AE18" s="7">
        <f>_xlfn.XLOOKUP($EB18,Sheet3!$A:$A,Sheet3!$C:$C)</f>
        <v>0.85</v>
      </c>
      <c r="AF18" s="7">
        <f>_xlfn.XLOOKUP($EC18,Sheet3!$A:$A,Sheet3!$C:$C)</f>
        <v>0.28999999999999998</v>
      </c>
      <c r="AG18" s="7">
        <f>_xlfn.XLOOKUP($ED18,Sheet3!$A:$A,Sheet3!$C:$C)</f>
        <v>0</v>
      </c>
      <c r="AH18" s="7">
        <f>_xlfn.XLOOKUP($EE18,Sheet3!$A:$A,Sheet3!$C:$C)</f>
        <v>0.33</v>
      </c>
      <c r="AI18" s="7">
        <f>_xlfn.XLOOKUP($EF18,Sheet3!$A:$A,Sheet3!$C:$C)</f>
        <v>0.26</v>
      </c>
      <c r="AJ18" s="7">
        <f>_xlfn.XLOOKUP($EG18,Sheet3!$A:$A,Sheet3!$C:$C)</f>
        <v>0.25</v>
      </c>
      <c r="AK18" s="7">
        <f>_xlfn.XLOOKUP($EH18,Sheet3!$A:$A,Sheet3!$C:$C)</f>
        <v>0</v>
      </c>
      <c r="AL18" s="7">
        <f>_xlfn.XLOOKUP($EI18,Sheet3!$A:$A,Sheet3!$C:$C)</f>
        <v>0.18</v>
      </c>
      <c r="AM18" s="7">
        <f>_xlfn.XLOOKUP($EJ18,Sheet3!$A:$A,Sheet3!$C:$C)</f>
        <v>0.16</v>
      </c>
      <c r="AN18" s="7">
        <f>_xlfn.XLOOKUP($EK18,Sheet3!$A:$A,Sheet3!$C:$C)</f>
        <v>0.17</v>
      </c>
      <c r="AO18" s="7">
        <f>_xlfn.XLOOKUP($EL18,Sheet3!$A:$A,Sheet3!$C:$C)</f>
        <v>0.13</v>
      </c>
      <c r="AP18" s="7">
        <f>_xlfn.XLOOKUP($EM18,Sheet3!$A:$A,Sheet3!$C:$C)</f>
        <v>7.0000000000000007E-2</v>
      </c>
      <c r="AQ18" s="7">
        <f>_xlfn.XLOOKUP($EN18,Sheet3!$A:$A,Sheet3!$C:$C)</f>
        <v>0.52</v>
      </c>
      <c r="AR18" s="7">
        <f>_xlfn.XLOOKUP($EO18,Sheet3!$A:$A,Sheet3!$C:$C)</f>
        <v>0.13</v>
      </c>
      <c r="AS18" s="7">
        <f>_xlfn.XLOOKUP($EP18,Sheet3!$A:$A,Sheet3!$C:$C)</f>
        <v>0.33</v>
      </c>
      <c r="AT18" s="7">
        <f t="shared" si="10"/>
        <v>5.96</v>
      </c>
      <c r="AU18" s="7">
        <f t="shared" si="11"/>
        <v>2.0199999999999996</v>
      </c>
      <c r="AV18" s="7">
        <f>_xlfn.XLOOKUP($EB18,Sheet3!$A:$A,Sheet3!$D:$D)</f>
        <v>0.02</v>
      </c>
      <c r="AW18" s="7">
        <f>_xlfn.XLOOKUP($EC18,Sheet3!$A:$A,Sheet3!$D:$D)</f>
        <v>0.28000000000000003</v>
      </c>
      <c r="AX18" s="7">
        <f>_xlfn.XLOOKUP($ED18,Sheet3!$A:$A,Sheet3!$D:$D)</f>
        <v>0</v>
      </c>
      <c r="AY18" s="7">
        <f>_xlfn.XLOOKUP($EE18,Sheet3!$A:$A,Sheet3!$D:$D)</f>
        <v>0.33</v>
      </c>
      <c r="AZ18" s="7">
        <f>_xlfn.XLOOKUP($EF18,Sheet3!$A:$A,Sheet3!$D:$D)</f>
        <v>0.15</v>
      </c>
      <c r="BA18" s="7">
        <f>_xlfn.XLOOKUP($EG18,Sheet3!$A:$A,Sheet3!$D:$D)</f>
        <v>0.14000000000000001</v>
      </c>
      <c r="BB18" s="7">
        <f>_xlfn.XLOOKUP($EH18,Sheet3!$A:$A,Sheet3!$D:$D)</f>
        <v>0</v>
      </c>
      <c r="BC18" s="7">
        <f>_xlfn.XLOOKUP($EI18,Sheet3!$A:$A,Sheet3!$D:$D)</f>
        <v>0.17</v>
      </c>
      <c r="BD18" s="7">
        <f>_xlfn.XLOOKUP($EJ18,Sheet3!$A:$A,Sheet3!$D:$D)</f>
        <v>0.16</v>
      </c>
      <c r="BE18" s="7">
        <f>_xlfn.XLOOKUP($EK18,Sheet3!$A:$A,Sheet3!$D:$D)</f>
        <v>0.14000000000000001</v>
      </c>
      <c r="BF18" s="7">
        <f>_xlfn.XLOOKUP($EL18,Sheet3!$A:$A,Sheet3!$D:$D)</f>
        <v>0.11</v>
      </c>
      <c r="BG18" s="7">
        <f>_xlfn.XLOOKUP($EM18,Sheet3!$A:$A,Sheet3!$D:$D)</f>
        <v>0.22</v>
      </c>
      <c r="BH18" s="7">
        <f>_xlfn.XLOOKUP($EN18,Sheet3!$A:$A,Sheet3!$D:$D)</f>
        <v>0.66</v>
      </c>
      <c r="BI18" s="7">
        <f>_xlfn.XLOOKUP($EO18,Sheet3!$A:$A,Sheet3!$D:$D)</f>
        <v>7.0000000000000007E-2</v>
      </c>
      <c r="BJ18" s="7">
        <f>_xlfn.XLOOKUP($EP18,Sheet3!$A:$A,Sheet3!$D:$D)</f>
        <v>0.31</v>
      </c>
      <c r="BK18" s="7">
        <f t="shared" si="12"/>
        <v>3.4299999999999997</v>
      </c>
      <c r="BL18" s="7">
        <f t="shared" si="13"/>
        <v>1.7100000000000002</v>
      </c>
      <c r="BM18" s="7">
        <f>_xlfn.XLOOKUP($EB18,Sheet3!$A:$A,Sheet3!$E:$E)</f>
        <v>0.18</v>
      </c>
      <c r="BN18" s="7">
        <f>_xlfn.XLOOKUP($EC18,Sheet3!$A:$A,Sheet3!$E:$E)</f>
        <v>0.31</v>
      </c>
      <c r="BO18" s="7">
        <f>_xlfn.XLOOKUP($ED18,Sheet3!$A:$A,Sheet3!$E:$E)</f>
        <v>0</v>
      </c>
      <c r="BP18" s="7">
        <f>_xlfn.XLOOKUP($EE18,Sheet3!$A:$A,Sheet3!$E:$E)</f>
        <v>0.28999999999999998</v>
      </c>
      <c r="BQ18" s="7">
        <f>_xlfn.XLOOKUP($EF18,Sheet3!$A:$A,Sheet3!$E:$E)</f>
        <v>0.23</v>
      </c>
      <c r="BR18" s="7">
        <f>_xlfn.XLOOKUP($EG18,Sheet3!$A:$A,Sheet3!$E:$E)</f>
        <v>0.18</v>
      </c>
      <c r="BS18" s="7">
        <f>_xlfn.XLOOKUP($EH18,Sheet3!$A:$A,Sheet3!$E:$E)</f>
        <v>0</v>
      </c>
      <c r="BT18" s="7">
        <f>_xlfn.XLOOKUP($EI18,Sheet3!$A:$A,Sheet3!$E:$E)</f>
        <v>0.15</v>
      </c>
      <c r="BU18" s="7">
        <f>_xlfn.XLOOKUP($EJ18,Sheet3!$A:$A,Sheet3!$E:$E)</f>
        <v>0.16</v>
      </c>
      <c r="BV18" s="7">
        <f>_xlfn.XLOOKUP($EK18,Sheet3!$A:$A,Sheet3!$E:$E)</f>
        <v>0.14000000000000001</v>
      </c>
      <c r="BW18" s="7">
        <f>_xlfn.XLOOKUP($EL18,Sheet3!$A:$A,Sheet3!$E:$E)</f>
        <v>0.18</v>
      </c>
      <c r="BX18" s="7">
        <f>_xlfn.XLOOKUP($EM18,Sheet3!$A:$A,Sheet3!$E:$E)</f>
        <v>0.16</v>
      </c>
      <c r="BY18" s="7">
        <f>_xlfn.XLOOKUP($EN18,Sheet3!$A:$A,Sheet3!$E:$E)</f>
        <v>0.65</v>
      </c>
      <c r="BZ18" s="7">
        <f>_xlfn.XLOOKUP($EO18,Sheet3!$A:$A,Sheet3!$E:$E)</f>
        <v>0.09</v>
      </c>
      <c r="CA18" s="7">
        <f>_xlfn.XLOOKUP($EP18,Sheet3!$A:$A,Sheet3!$E:$E)</f>
        <v>0.26</v>
      </c>
      <c r="CB18" s="7">
        <f t="shared" si="14"/>
        <v>3.79</v>
      </c>
      <c r="CC18" s="7">
        <f t="shared" si="15"/>
        <v>1.9699999999999995</v>
      </c>
      <c r="CD18" s="22">
        <f t="shared" si="16"/>
        <v>6.3999999999999986</v>
      </c>
      <c r="CE18" s="53">
        <v>31</v>
      </c>
      <c r="CF18" s="23">
        <f t="shared" si="17"/>
        <v>5.14</v>
      </c>
      <c r="CG18" s="23">
        <f t="shared" si="18"/>
        <v>5.76</v>
      </c>
      <c r="CH18" s="23">
        <v>20</v>
      </c>
      <c r="CI18" s="24">
        <f t="shared" si="19"/>
        <v>7.9799999999999995</v>
      </c>
      <c r="CJ18" s="20">
        <f t="shared" si="20"/>
        <v>8.2000000000000017E-2</v>
      </c>
      <c r="CK18" s="20">
        <f t="shared" si="21"/>
        <v>-0.14219999999999999</v>
      </c>
      <c r="CL18" s="20">
        <f t="shared" si="22"/>
        <v>-8.1000000000000013E-3</v>
      </c>
      <c r="CM18" s="20">
        <f t="shared" si="23"/>
        <v>0.36549999999999999</v>
      </c>
      <c r="CN18" s="25">
        <f t="shared" si="24"/>
        <v>2.0273271701843134</v>
      </c>
      <c r="CO18" s="26">
        <f t="shared" si="25"/>
        <v>9.1052330022918293E-2</v>
      </c>
      <c r="CP18" s="26">
        <f t="shared" si="26"/>
        <v>0.80118652112007605</v>
      </c>
      <c r="CQ18" s="27">
        <f t="shared" si="27"/>
        <v>2.8986486486486482</v>
      </c>
      <c r="CR18" s="54">
        <v>0.19</v>
      </c>
      <c r="CS18" s="54">
        <v>0.17</v>
      </c>
      <c r="CT18" s="54">
        <v>0.1</v>
      </c>
      <c r="CU18" s="54">
        <v>0.17</v>
      </c>
      <c r="CV18" s="54">
        <v>0.18</v>
      </c>
      <c r="CW18" s="54">
        <v>0.18</v>
      </c>
      <c r="CX18" s="55">
        <v>0.37</v>
      </c>
      <c r="CY18" s="55">
        <v>0.27</v>
      </c>
      <c r="CZ18" s="55">
        <v>0.1</v>
      </c>
      <c r="DA18" s="54">
        <v>0.43</v>
      </c>
      <c r="DB18" s="54">
        <v>0.56999999999999995</v>
      </c>
      <c r="DC18" s="54">
        <v>0.14000000000000001</v>
      </c>
      <c r="DD18" s="54">
        <v>0.37</v>
      </c>
      <c r="DE18" s="54">
        <v>0.2</v>
      </c>
      <c r="DF18" s="54">
        <v>0.08</v>
      </c>
      <c r="DG18" s="54">
        <v>0.06</v>
      </c>
      <c r="DH18" s="54">
        <v>0.15</v>
      </c>
      <c r="DI18" s="54">
        <v>0.15</v>
      </c>
      <c r="DJ18" s="54">
        <v>-0.18</v>
      </c>
      <c r="DK18" s="54">
        <v>0.23</v>
      </c>
      <c r="DL18" s="54">
        <v>0.41</v>
      </c>
      <c r="DM18" s="54">
        <v>0.09</v>
      </c>
      <c r="DN18" s="54">
        <v>0.14000000000000001</v>
      </c>
      <c r="DO18" s="54">
        <v>0.12</v>
      </c>
      <c r="DP18" s="54">
        <v>0.28999999999999998</v>
      </c>
      <c r="DQ18" s="54">
        <v>0.16</v>
      </c>
      <c r="DR18" s="54">
        <v>0.21</v>
      </c>
      <c r="DS18" s="54">
        <v>-0.01</v>
      </c>
      <c r="DT18" s="54">
        <v>0.28000000000000003</v>
      </c>
      <c r="DU18" s="54">
        <v>0.28999999999999998</v>
      </c>
      <c r="DV18" s="54">
        <v>0.1</v>
      </c>
      <c r="DW18" s="54">
        <v>0.17</v>
      </c>
      <c r="DX18" s="54">
        <v>0.12</v>
      </c>
      <c r="DY18" s="54">
        <v>0.17</v>
      </c>
      <c r="DZ18" s="54">
        <v>0.24</v>
      </c>
      <c r="EA18" s="54">
        <v>0.19</v>
      </c>
      <c r="EB18" t="s">
        <v>99</v>
      </c>
      <c r="EC18" t="s">
        <v>101</v>
      </c>
      <c r="EE18" t="s">
        <v>102</v>
      </c>
      <c r="EF18" t="s">
        <v>148</v>
      </c>
      <c r="EG18" t="s">
        <v>154</v>
      </c>
      <c r="EI18" t="s">
        <v>155</v>
      </c>
      <c r="EJ18" t="s">
        <v>156</v>
      </c>
      <c r="EK18" t="s">
        <v>157</v>
      </c>
      <c r="EL18" t="s">
        <v>107</v>
      </c>
      <c r="EM18" t="s">
        <v>113</v>
      </c>
      <c r="EN18" t="s">
        <v>111</v>
      </c>
      <c r="EO18" t="s">
        <v>114</v>
      </c>
      <c r="EP18" t="s">
        <v>117</v>
      </c>
    </row>
    <row r="19" spans="1:146" ht="28" customHeight="1" x14ac:dyDescent="0.2">
      <c r="A19" s="37" t="s">
        <v>53</v>
      </c>
      <c r="B19" s="10">
        <v>16</v>
      </c>
      <c r="C19" s="11">
        <v>25</v>
      </c>
      <c r="D19" s="11">
        <v>15</v>
      </c>
      <c r="E19" s="12">
        <v>23</v>
      </c>
      <c r="F19" s="16">
        <f t="shared" si="0"/>
        <v>0.65</v>
      </c>
      <c r="G19" s="17">
        <f t="shared" si="1"/>
        <v>0.65999999999999992</v>
      </c>
      <c r="H19" s="17">
        <f t="shared" si="2"/>
        <v>0.65999999999999992</v>
      </c>
      <c r="I19" s="18">
        <f t="shared" si="3"/>
        <v>0.65</v>
      </c>
      <c r="J19" s="19">
        <f t="shared" si="4"/>
        <v>0.11</v>
      </c>
      <c r="K19" s="20">
        <f t="shared" si="5"/>
        <v>0.13</v>
      </c>
      <c r="L19" s="20">
        <f t="shared" si="6"/>
        <v>0.09</v>
      </c>
      <c r="M19" s="21">
        <f t="shared" si="7"/>
        <v>0.1</v>
      </c>
      <c r="N19" s="7">
        <f>_xlfn.XLOOKUP($EB19,Sheet3!$A:$A,Sheet3!$B:$B)</f>
        <v>0.38</v>
      </c>
      <c r="O19" s="7">
        <f>_xlfn.XLOOKUP($EC19,Sheet3!$A:$A,Sheet3!$B:$B)</f>
        <v>0.38</v>
      </c>
      <c r="P19" s="7">
        <f>_xlfn.XLOOKUP($ED19,Sheet3!$A:$A,Sheet3!$B:$B)</f>
        <v>0</v>
      </c>
      <c r="Q19" s="7">
        <f>_xlfn.XLOOKUP($EE19,Sheet3!$A:$A,Sheet3!$B:$B)</f>
        <v>0.32</v>
      </c>
      <c r="R19" s="7">
        <f>_xlfn.XLOOKUP($EF19,Sheet3!$A:$A,Sheet3!$B:$B)</f>
        <v>0.22</v>
      </c>
      <c r="S19" s="7">
        <f>_xlfn.XLOOKUP($EG19,Sheet3!$A:$A,Sheet3!$B:$B)</f>
        <v>0.2</v>
      </c>
      <c r="T19" s="7">
        <f>_xlfn.XLOOKUP($EH19,Sheet3!$A:$A,Sheet3!$B:$B)</f>
        <v>0</v>
      </c>
      <c r="U19" s="7">
        <f>_xlfn.XLOOKUP($EI19,Sheet3!$A:$A,Sheet3!$B:$B)</f>
        <v>0.17</v>
      </c>
      <c r="V19" s="7">
        <f>_xlfn.XLOOKUP($EJ19,Sheet3!$A:$A,Sheet3!$B:$B)</f>
        <v>0.22</v>
      </c>
      <c r="W19" s="7">
        <f>_xlfn.XLOOKUP($EK19,Sheet3!$A:$A,Sheet3!$B:$B)</f>
        <v>0.3</v>
      </c>
      <c r="X19" s="7">
        <f>_xlfn.XLOOKUP($EL19,Sheet3!$A:$A,Sheet3!$B:$B)</f>
        <v>0.17</v>
      </c>
      <c r="Y19" s="7">
        <f>_xlfn.XLOOKUP($EM19,Sheet3!$A:$A,Sheet3!$B:$B)</f>
        <v>0.14000000000000001</v>
      </c>
      <c r="Z19" s="7">
        <f>_xlfn.XLOOKUP($EN19,Sheet3!$A:$A,Sheet3!$B:$B)</f>
        <v>0.61</v>
      </c>
      <c r="AA19" s="7">
        <f>_xlfn.XLOOKUP($EO19,Sheet3!$A:$A,Sheet3!$B:$B)</f>
        <v>0.1</v>
      </c>
      <c r="AB19" s="7">
        <f>_xlfn.XLOOKUP($EP19,Sheet3!$A:$A,Sheet3!$B:$B)</f>
        <v>0.3</v>
      </c>
      <c r="AC19" s="7">
        <f t="shared" si="8"/>
        <v>4.4899999999999993</v>
      </c>
      <c r="AD19" s="7">
        <f t="shared" si="9"/>
        <v>2.42</v>
      </c>
      <c r="AE19" s="7">
        <f>_xlfn.XLOOKUP($EB19,Sheet3!$A:$A,Sheet3!$C:$C)</f>
        <v>0.85</v>
      </c>
      <c r="AF19" s="7">
        <f>_xlfn.XLOOKUP($EC19,Sheet3!$A:$A,Sheet3!$C:$C)</f>
        <v>0.4</v>
      </c>
      <c r="AG19" s="7">
        <f>_xlfn.XLOOKUP($ED19,Sheet3!$A:$A,Sheet3!$C:$C)</f>
        <v>0</v>
      </c>
      <c r="AH19" s="7">
        <f>_xlfn.XLOOKUP($EE19,Sheet3!$A:$A,Sheet3!$C:$C)</f>
        <v>0.33</v>
      </c>
      <c r="AI19" s="7">
        <f>_xlfn.XLOOKUP($EF19,Sheet3!$A:$A,Sheet3!$C:$C)</f>
        <v>0.26</v>
      </c>
      <c r="AJ19" s="7">
        <f>_xlfn.XLOOKUP($EG19,Sheet3!$A:$A,Sheet3!$C:$C)</f>
        <v>0.25</v>
      </c>
      <c r="AK19" s="7">
        <f>_xlfn.XLOOKUP($EH19,Sheet3!$A:$A,Sheet3!$C:$C)</f>
        <v>0</v>
      </c>
      <c r="AL19" s="7">
        <f>_xlfn.XLOOKUP($EI19,Sheet3!$A:$A,Sheet3!$C:$C)</f>
        <v>0.18</v>
      </c>
      <c r="AM19" s="7">
        <f>_xlfn.XLOOKUP($EJ19,Sheet3!$A:$A,Sheet3!$C:$C)</f>
        <v>0.23</v>
      </c>
      <c r="AN19" s="7">
        <f>_xlfn.XLOOKUP($EK19,Sheet3!$A:$A,Sheet3!$C:$C)</f>
        <v>0.28999999999999998</v>
      </c>
      <c r="AO19" s="7">
        <f>_xlfn.XLOOKUP($EL19,Sheet3!$A:$A,Sheet3!$C:$C)</f>
        <v>0.21</v>
      </c>
      <c r="AP19" s="7">
        <f>_xlfn.XLOOKUP($EM19,Sheet3!$A:$A,Sheet3!$C:$C)</f>
        <v>7.0000000000000007E-2</v>
      </c>
      <c r="AQ19" s="7">
        <f>_xlfn.XLOOKUP($EN19,Sheet3!$A:$A,Sheet3!$C:$C)</f>
        <v>0.52</v>
      </c>
      <c r="AR19" s="7">
        <f>_xlfn.XLOOKUP($EO19,Sheet3!$A:$A,Sheet3!$C:$C)</f>
        <v>0.13</v>
      </c>
      <c r="AS19" s="7">
        <f>_xlfn.XLOOKUP($EP19,Sheet3!$A:$A,Sheet3!$C:$C)</f>
        <v>0.33</v>
      </c>
      <c r="AT19" s="7">
        <f t="shared" si="10"/>
        <v>5.96</v>
      </c>
      <c r="AU19" s="7">
        <f t="shared" si="11"/>
        <v>2.62</v>
      </c>
      <c r="AV19" s="7">
        <f>_xlfn.XLOOKUP($EB19,Sheet3!$A:$A,Sheet3!$D:$D)</f>
        <v>0.02</v>
      </c>
      <c r="AW19" s="7">
        <f>_xlfn.XLOOKUP($EC19,Sheet3!$A:$A,Sheet3!$D:$D)</f>
        <v>0.41</v>
      </c>
      <c r="AX19" s="7">
        <f>_xlfn.XLOOKUP($ED19,Sheet3!$A:$A,Sheet3!$D:$D)</f>
        <v>0</v>
      </c>
      <c r="AY19" s="7">
        <f>_xlfn.XLOOKUP($EE19,Sheet3!$A:$A,Sheet3!$D:$D)</f>
        <v>0.33</v>
      </c>
      <c r="AZ19" s="7">
        <f>_xlfn.XLOOKUP($EF19,Sheet3!$A:$A,Sheet3!$D:$D)</f>
        <v>0.15</v>
      </c>
      <c r="BA19" s="7">
        <f>_xlfn.XLOOKUP($EG19,Sheet3!$A:$A,Sheet3!$D:$D)</f>
        <v>0.14000000000000001</v>
      </c>
      <c r="BB19" s="7">
        <f>_xlfn.XLOOKUP($EH19,Sheet3!$A:$A,Sheet3!$D:$D)</f>
        <v>0</v>
      </c>
      <c r="BC19" s="7">
        <f>_xlfn.XLOOKUP($EI19,Sheet3!$A:$A,Sheet3!$D:$D)</f>
        <v>0.17</v>
      </c>
      <c r="BD19" s="7">
        <f>_xlfn.XLOOKUP($EJ19,Sheet3!$A:$A,Sheet3!$D:$D)</f>
        <v>0.26</v>
      </c>
      <c r="BE19" s="7">
        <f>_xlfn.XLOOKUP($EK19,Sheet3!$A:$A,Sheet3!$D:$D)</f>
        <v>0.36</v>
      </c>
      <c r="BF19" s="7">
        <f>_xlfn.XLOOKUP($EL19,Sheet3!$A:$A,Sheet3!$D:$D)</f>
        <v>0.17</v>
      </c>
      <c r="BG19" s="7">
        <f>_xlfn.XLOOKUP($EM19,Sheet3!$A:$A,Sheet3!$D:$D)</f>
        <v>0.22</v>
      </c>
      <c r="BH19" s="7">
        <f>_xlfn.XLOOKUP($EN19,Sheet3!$A:$A,Sheet3!$D:$D)</f>
        <v>0.66</v>
      </c>
      <c r="BI19" s="7">
        <f>_xlfn.XLOOKUP($EO19,Sheet3!$A:$A,Sheet3!$D:$D)</f>
        <v>7.0000000000000007E-2</v>
      </c>
      <c r="BJ19" s="7">
        <f>_xlfn.XLOOKUP($EP19,Sheet3!$A:$A,Sheet3!$D:$D)</f>
        <v>0.31</v>
      </c>
      <c r="BK19" s="7">
        <f t="shared" si="12"/>
        <v>3.4299999999999997</v>
      </c>
      <c r="BL19" s="7">
        <f t="shared" si="13"/>
        <v>2.48</v>
      </c>
      <c r="BM19" s="7">
        <f>_xlfn.XLOOKUP($EB19,Sheet3!$A:$A,Sheet3!$E:$E)</f>
        <v>0.18</v>
      </c>
      <c r="BN19" s="7">
        <f>_xlfn.XLOOKUP($EC19,Sheet3!$A:$A,Sheet3!$E:$E)</f>
        <v>0.34</v>
      </c>
      <c r="BO19" s="7">
        <f>_xlfn.XLOOKUP($ED19,Sheet3!$A:$A,Sheet3!$E:$E)</f>
        <v>0</v>
      </c>
      <c r="BP19" s="7">
        <f>_xlfn.XLOOKUP($EE19,Sheet3!$A:$A,Sheet3!$E:$E)</f>
        <v>0.28999999999999998</v>
      </c>
      <c r="BQ19" s="7">
        <f>_xlfn.XLOOKUP($EF19,Sheet3!$A:$A,Sheet3!$E:$E)</f>
        <v>0.23</v>
      </c>
      <c r="BR19" s="7">
        <f>_xlfn.XLOOKUP($EG19,Sheet3!$A:$A,Sheet3!$E:$E)</f>
        <v>0.18</v>
      </c>
      <c r="BS19" s="7">
        <f>_xlfn.XLOOKUP($EH19,Sheet3!$A:$A,Sheet3!$E:$E)</f>
        <v>0</v>
      </c>
      <c r="BT19" s="7">
        <f>_xlfn.XLOOKUP($EI19,Sheet3!$A:$A,Sheet3!$E:$E)</f>
        <v>0.15</v>
      </c>
      <c r="BU19" s="7">
        <f>_xlfn.XLOOKUP($EJ19,Sheet3!$A:$A,Sheet3!$E:$E)</f>
        <v>0.18</v>
      </c>
      <c r="BV19" s="7">
        <f>_xlfn.XLOOKUP($EK19,Sheet3!$A:$A,Sheet3!$E:$E)</f>
        <v>0.28000000000000003</v>
      </c>
      <c r="BW19" s="7">
        <f>_xlfn.XLOOKUP($EL19,Sheet3!$A:$A,Sheet3!$E:$E)</f>
        <v>0.12</v>
      </c>
      <c r="BX19" s="7">
        <f>_xlfn.XLOOKUP($EM19,Sheet3!$A:$A,Sheet3!$E:$E)</f>
        <v>0.16</v>
      </c>
      <c r="BY19" s="7">
        <f>_xlfn.XLOOKUP($EN19,Sheet3!$A:$A,Sheet3!$E:$E)</f>
        <v>0.65</v>
      </c>
      <c r="BZ19" s="7">
        <f>_xlfn.XLOOKUP($EO19,Sheet3!$A:$A,Sheet3!$E:$E)</f>
        <v>0.09</v>
      </c>
      <c r="CA19" s="7">
        <f>_xlfn.XLOOKUP($EP19,Sheet3!$A:$A,Sheet3!$E:$E)</f>
        <v>0.26</v>
      </c>
      <c r="CB19" s="7">
        <f t="shared" si="14"/>
        <v>3.79</v>
      </c>
      <c r="CC19" s="7">
        <f t="shared" si="15"/>
        <v>2.16</v>
      </c>
      <c r="CD19" s="22">
        <f t="shared" si="16"/>
        <v>6.9099999999999993</v>
      </c>
      <c r="CE19" s="53">
        <v>41</v>
      </c>
      <c r="CF19" s="23">
        <f t="shared" si="17"/>
        <v>5.91</v>
      </c>
      <c r="CG19" s="23">
        <f t="shared" si="18"/>
        <v>5.95</v>
      </c>
      <c r="CH19" s="23">
        <v>48</v>
      </c>
      <c r="CI19" s="24">
        <f t="shared" si="19"/>
        <v>8.58</v>
      </c>
      <c r="CJ19" s="20">
        <f t="shared" si="20"/>
        <v>7.1500000000000008E-2</v>
      </c>
      <c r="CK19" s="20">
        <f t="shared" si="21"/>
        <v>8.5799999999999987E-2</v>
      </c>
      <c r="CL19" s="20">
        <f t="shared" si="22"/>
        <v>5.9399999999999988E-2</v>
      </c>
      <c r="CM19" s="20">
        <f t="shared" si="23"/>
        <v>6.5000000000000002E-2</v>
      </c>
      <c r="CN19" s="25">
        <f t="shared" si="24"/>
        <v>1.957119599976743</v>
      </c>
      <c r="CO19" s="28">
        <f t="shared" si="25"/>
        <v>0.89163165266106437</v>
      </c>
      <c r="CP19" s="28">
        <f t="shared" si="26"/>
        <v>1.5959500079101407</v>
      </c>
      <c r="CQ19" s="27">
        <f t="shared" si="27"/>
        <v>1.3218933707989795</v>
      </c>
      <c r="CR19" s="54">
        <v>7.0000000000000007E-2</v>
      </c>
      <c r="CS19" s="54">
        <v>0.16</v>
      </c>
      <c r="CT19" s="54">
        <v>0.08</v>
      </c>
      <c r="CU19" s="54">
        <v>0.04</v>
      </c>
      <c r="CV19" s="54">
        <v>0.3</v>
      </c>
      <c r="CW19" s="54">
        <v>0.35</v>
      </c>
      <c r="CX19" s="55">
        <v>0.23</v>
      </c>
      <c r="CY19" s="55">
        <v>0.12</v>
      </c>
      <c r="CZ19" s="55">
        <v>0.11</v>
      </c>
      <c r="DA19" s="54">
        <v>0.1</v>
      </c>
      <c r="DB19" s="54">
        <v>0.23</v>
      </c>
      <c r="DC19" s="54">
        <v>0.13</v>
      </c>
      <c r="DD19" s="54">
        <v>0.08</v>
      </c>
      <c r="DE19" s="54">
        <v>0.15</v>
      </c>
      <c r="DF19" s="54">
        <v>0.08</v>
      </c>
      <c r="DG19" s="54">
        <v>0.05</v>
      </c>
      <c r="DH19" s="54">
        <v>0.28999999999999998</v>
      </c>
      <c r="DI19" s="54">
        <v>0.35</v>
      </c>
      <c r="DJ19" s="54">
        <v>0.13</v>
      </c>
      <c r="DK19" s="54">
        <v>0.27</v>
      </c>
      <c r="DL19" s="54">
        <v>0.14000000000000001</v>
      </c>
      <c r="DM19" s="54">
        <v>0.08</v>
      </c>
      <c r="DN19" s="54">
        <v>0.19</v>
      </c>
      <c r="DO19" s="54">
        <v>0.1</v>
      </c>
      <c r="DP19" s="54">
        <v>0.03</v>
      </c>
      <c r="DQ19" s="54">
        <v>0.25</v>
      </c>
      <c r="DR19" s="54">
        <v>0.34</v>
      </c>
      <c r="DS19" s="54">
        <v>0.09</v>
      </c>
      <c r="DT19" s="54">
        <v>0.2</v>
      </c>
      <c r="DU19" s="54">
        <v>0.11</v>
      </c>
      <c r="DV19" s="54">
        <v>0.05</v>
      </c>
      <c r="DW19" s="54">
        <v>0.15</v>
      </c>
      <c r="DX19" s="54">
        <v>0.06</v>
      </c>
      <c r="DY19" s="54">
        <v>0.05</v>
      </c>
      <c r="DZ19" s="54">
        <v>0.34</v>
      </c>
      <c r="EA19" s="54">
        <v>0.34</v>
      </c>
      <c r="EB19" t="s">
        <v>99</v>
      </c>
      <c r="EC19" t="s">
        <v>100</v>
      </c>
      <c r="EE19" t="s">
        <v>102</v>
      </c>
      <c r="EF19" t="s">
        <v>148</v>
      </c>
      <c r="EG19" t="s">
        <v>154</v>
      </c>
      <c r="EI19" t="s">
        <v>155</v>
      </c>
      <c r="EJ19" t="s">
        <v>151</v>
      </c>
      <c r="EK19" t="s">
        <v>108</v>
      </c>
      <c r="EL19" t="s">
        <v>106</v>
      </c>
      <c r="EM19" t="s">
        <v>113</v>
      </c>
      <c r="EN19" t="s">
        <v>111</v>
      </c>
      <c r="EO19" t="s">
        <v>114</v>
      </c>
      <c r="EP19" t="s">
        <v>117</v>
      </c>
    </row>
    <row r="20" spans="1:146" ht="28" customHeight="1" x14ac:dyDescent="0.2">
      <c r="A20" s="36" t="s">
        <v>55</v>
      </c>
      <c r="B20" s="10">
        <v>17</v>
      </c>
      <c r="C20" s="11">
        <v>17</v>
      </c>
      <c r="D20" s="11">
        <v>12</v>
      </c>
      <c r="E20" s="12">
        <v>35</v>
      </c>
      <c r="F20" s="16">
        <f t="shared" si="0"/>
        <v>0.67999999999999994</v>
      </c>
      <c r="G20" s="17">
        <f t="shared" si="1"/>
        <v>0.66999999999999993</v>
      </c>
      <c r="H20" s="17">
        <f t="shared" si="2"/>
        <v>0.69</v>
      </c>
      <c r="I20" s="18">
        <f t="shared" si="3"/>
        <v>0.67999999999999994</v>
      </c>
      <c r="J20" s="19">
        <f t="shared" si="4"/>
        <v>0.1</v>
      </c>
      <c r="K20" s="20">
        <f t="shared" si="5"/>
        <v>0.17</v>
      </c>
      <c r="L20" s="20">
        <f t="shared" si="6"/>
        <v>0.11</v>
      </c>
      <c r="M20" s="21">
        <f t="shared" si="7"/>
        <v>0.04</v>
      </c>
      <c r="N20" s="7">
        <f>_xlfn.XLOOKUP($EB20,Sheet3!$A:$A,Sheet3!$B:$B)</f>
        <v>0.39</v>
      </c>
      <c r="O20" s="7">
        <f>_xlfn.XLOOKUP($EC20,Sheet3!$A:$A,Sheet3!$B:$B)</f>
        <v>0.38</v>
      </c>
      <c r="P20" s="7">
        <f>_xlfn.XLOOKUP($ED20,Sheet3!$A:$A,Sheet3!$B:$B)</f>
        <v>0</v>
      </c>
      <c r="Q20" s="7">
        <f>_xlfn.XLOOKUP($EE20,Sheet3!$A:$A,Sheet3!$B:$B)</f>
        <v>0.32</v>
      </c>
      <c r="R20" s="7">
        <f>_xlfn.XLOOKUP($EF20,Sheet3!$A:$A,Sheet3!$B:$B)</f>
        <v>0.22</v>
      </c>
      <c r="S20" s="7">
        <f>_xlfn.XLOOKUP($EG20,Sheet3!$A:$A,Sheet3!$B:$B)</f>
        <v>0.2</v>
      </c>
      <c r="T20" s="7">
        <f>_xlfn.XLOOKUP($EH20,Sheet3!$A:$A,Sheet3!$B:$B)</f>
        <v>0</v>
      </c>
      <c r="U20" s="7">
        <f>_xlfn.XLOOKUP($EI20,Sheet3!$A:$A,Sheet3!$B:$B)</f>
        <v>0.17</v>
      </c>
      <c r="V20" s="7">
        <f>_xlfn.XLOOKUP($EJ20,Sheet3!$A:$A,Sheet3!$B:$B)</f>
        <v>0.16</v>
      </c>
      <c r="W20" s="7">
        <f>_xlfn.XLOOKUP($EK20,Sheet3!$A:$A,Sheet3!$B:$B)</f>
        <v>0.3</v>
      </c>
      <c r="X20" s="7">
        <f>_xlfn.XLOOKUP($EL20,Sheet3!$A:$A,Sheet3!$B:$B)</f>
        <v>0.17</v>
      </c>
      <c r="Y20" s="7">
        <f>_xlfn.XLOOKUP($EM20,Sheet3!$A:$A,Sheet3!$B:$B)</f>
        <v>0.13</v>
      </c>
      <c r="Z20" s="7">
        <f>_xlfn.XLOOKUP($EN20,Sheet3!$A:$A,Sheet3!$B:$B)</f>
        <v>0.61</v>
      </c>
      <c r="AA20" s="7">
        <f>_xlfn.XLOOKUP($EO20,Sheet3!$A:$A,Sheet3!$B:$B)</f>
        <v>0.18</v>
      </c>
      <c r="AB20" s="7">
        <f>_xlfn.XLOOKUP($EP20,Sheet3!$A:$A,Sheet3!$B:$B)</f>
        <v>0.05</v>
      </c>
      <c r="AC20" s="7">
        <f t="shared" si="8"/>
        <v>4.3299999999999992</v>
      </c>
      <c r="AD20" s="7">
        <f t="shared" si="9"/>
        <v>2.36</v>
      </c>
      <c r="AE20" s="7">
        <f>_xlfn.XLOOKUP($EB20,Sheet3!$A:$A,Sheet3!$C:$C)</f>
        <v>0.04</v>
      </c>
      <c r="AF20" s="7">
        <f>_xlfn.XLOOKUP($EC20,Sheet3!$A:$A,Sheet3!$C:$C)</f>
        <v>0.4</v>
      </c>
      <c r="AG20" s="7">
        <f>_xlfn.XLOOKUP($ED20,Sheet3!$A:$A,Sheet3!$C:$C)</f>
        <v>0</v>
      </c>
      <c r="AH20" s="7">
        <f>_xlfn.XLOOKUP($EE20,Sheet3!$A:$A,Sheet3!$C:$C)</f>
        <v>0.33</v>
      </c>
      <c r="AI20" s="7">
        <f>_xlfn.XLOOKUP($EF20,Sheet3!$A:$A,Sheet3!$C:$C)</f>
        <v>0.26</v>
      </c>
      <c r="AJ20" s="7">
        <f>_xlfn.XLOOKUP($EG20,Sheet3!$A:$A,Sheet3!$C:$C)</f>
        <v>0.25</v>
      </c>
      <c r="AK20" s="7">
        <f>_xlfn.XLOOKUP($EH20,Sheet3!$A:$A,Sheet3!$C:$C)</f>
        <v>0</v>
      </c>
      <c r="AL20" s="7">
        <f>_xlfn.XLOOKUP($EI20,Sheet3!$A:$A,Sheet3!$C:$C)</f>
        <v>0.18</v>
      </c>
      <c r="AM20" s="7">
        <f>_xlfn.XLOOKUP($EJ20,Sheet3!$A:$A,Sheet3!$C:$C)</f>
        <v>0.16</v>
      </c>
      <c r="AN20" s="7">
        <f>_xlfn.XLOOKUP($EK20,Sheet3!$A:$A,Sheet3!$C:$C)</f>
        <v>0.28999999999999998</v>
      </c>
      <c r="AO20" s="7">
        <f>_xlfn.XLOOKUP($EL20,Sheet3!$A:$A,Sheet3!$C:$C)</f>
        <v>0.21</v>
      </c>
      <c r="AP20" s="7">
        <f>_xlfn.XLOOKUP($EM20,Sheet3!$A:$A,Sheet3!$C:$C)</f>
        <v>0.17</v>
      </c>
      <c r="AQ20" s="7">
        <f>_xlfn.XLOOKUP($EN20,Sheet3!$A:$A,Sheet3!$C:$C)</f>
        <v>0.52</v>
      </c>
      <c r="AR20" s="7">
        <f>_xlfn.XLOOKUP($EO20,Sheet3!$A:$A,Sheet3!$C:$C)</f>
        <v>0.11</v>
      </c>
      <c r="AS20" s="7">
        <f>_xlfn.XLOOKUP($EP20,Sheet3!$A:$A,Sheet3!$C:$C)</f>
        <v>0.04</v>
      </c>
      <c r="AT20" s="7">
        <f t="shared" si="10"/>
        <v>2.71</v>
      </c>
      <c r="AU20" s="7">
        <f t="shared" si="11"/>
        <v>2.5500000000000003</v>
      </c>
      <c r="AV20" s="7">
        <f>_xlfn.XLOOKUP($EB20,Sheet3!$A:$A,Sheet3!$D:$D)</f>
        <v>0.91</v>
      </c>
      <c r="AW20" s="7">
        <f>_xlfn.XLOOKUP($EC20,Sheet3!$A:$A,Sheet3!$D:$D)</f>
        <v>0.41</v>
      </c>
      <c r="AX20" s="7">
        <f>_xlfn.XLOOKUP($ED20,Sheet3!$A:$A,Sheet3!$D:$D)</f>
        <v>0</v>
      </c>
      <c r="AY20" s="7">
        <f>_xlfn.XLOOKUP($EE20,Sheet3!$A:$A,Sheet3!$D:$D)</f>
        <v>0.33</v>
      </c>
      <c r="AZ20" s="7">
        <f>_xlfn.XLOOKUP($EF20,Sheet3!$A:$A,Sheet3!$D:$D)</f>
        <v>0.15</v>
      </c>
      <c r="BA20" s="7">
        <f>_xlfn.XLOOKUP($EG20,Sheet3!$A:$A,Sheet3!$D:$D)</f>
        <v>0.14000000000000001</v>
      </c>
      <c r="BB20" s="7">
        <f>_xlfn.XLOOKUP($EH20,Sheet3!$A:$A,Sheet3!$D:$D)</f>
        <v>0</v>
      </c>
      <c r="BC20" s="7">
        <f>_xlfn.XLOOKUP($EI20,Sheet3!$A:$A,Sheet3!$D:$D)</f>
        <v>0.17</v>
      </c>
      <c r="BD20" s="7">
        <f>_xlfn.XLOOKUP($EJ20,Sheet3!$A:$A,Sheet3!$D:$D)</f>
        <v>0.16</v>
      </c>
      <c r="BE20" s="7">
        <f>_xlfn.XLOOKUP($EK20,Sheet3!$A:$A,Sheet3!$D:$D)</f>
        <v>0.36</v>
      </c>
      <c r="BF20" s="7">
        <f>_xlfn.XLOOKUP($EL20,Sheet3!$A:$A,Sheet3!$D:$D)</f>
        <v>0.17</v>
      </c>
      <c r="BG20" s="7">
        <f>_xlfn.XLOOKUP($EM20,Sheet3!$A:$A,Sheet3!$D:$D)</f>
        <v>0.11</v>
      </c>
      <c r="BH20" s="7">
        <f>_xlfn.XLOOKUP($EN20,Sheet3!$A:$A,Sheet3!$D:$D)</f>
        <v>0.66</v>
      </c>
      <c r="BI20" s="7">
        <f>_xlfn.XLOOKUP($EO20,Sheet3!$A:$A,Sheet3!$D:$D)</f>
        <v>0.31</v>
      </c>
      <c r="BJ20" s="7">
        <f>_xlfn.XLOOKUP($EP20,Sheet3!$A:$A,Sheet3!$D:$D)</f>
        <v>0.06</v>
      </c>
      <c r="BK20" s="7">
        <f t="shared" si="12"/>
        <v>6.6499999999999986</v>
      </c>
      <c r="BL20" s="7">
        <f t="shared" si="13"/>
        <v>2.38</v>
      </c>
      <c r="BM20" s="7">
        <f>_xlfn.XLOOKUP($EB20,Sheet3!$A:$A,Sheet3!$E:$E)</f>
        <v>0.31</v>
      </c>
      <c r="BN20" s="7">
        <f>_xlfn.XLOOKUP($EC20,Sheet3!$A:$A,Sheet3!$E:$E)</f>
        <v>0.34</v>
      </c>
      <c r="BO20" s="7">
        <f>_xlfn.XLOOKUP($ED20,Sheet3!$A:$A,Sheet3!$E:$E)</f>
        <v>0</v>
      </c>
      <c r="BP20" s="7">
        <f>_xlfn.XLOOKUP($EE20,Sheet3!$A:$A,Sheet3!$E:$E)</f>
        <v>0.28999999999999998</v>
      </c>
      <c r="BQ20" s="7">
        <f>_xlfn.XLOOKUP($EF20,Sheet3!$A:$A,Sheet3!$E:$E)</f>
        <v>0.23</v>
      </c>
      <c r="BR20" s="7">
        <f>_xlfn.XLOOKUP($EG20,Sheet3!$A:$A,Sheet3!$E:$E)</f>
        <v>0.18</v>
      </c>
      <c r="BS20" s="7">
        <f>_xlfn.XLOOKUP($EH20,Sheet3!$A:$A,Sheet3!$E:$E)</f>
        <v>0</v>
      </c>
      <c r="BT20" s="7">
        <f>_xlfn.XLOOKUP($EI20,Sheet3!$A:$A,Sheet3!$E:$E)</f>
        <v>0.15</v>
      </c>
      <c r="BU20" s="7">
        <f>_xlfn.XLOOKUP($EJ20,Sheet3!$A:$A,Sheet3!$E:$E)</f>
        <v>0.16</v>
      </c>
      <c r="BV20" s="7">
        <f>_xlfn.XLOOKUP($EK20,Sheet3!$A:$A,Sheet3!$E:$E)</f>
        <v>0.28000000000000003</v>
      </c>
      <c r="BW20" s="7">
        <f>_xlfn.XLOOKUP($EL20,Sheet3!$A:$A,Sheet3!$E:$E)</f>
        <v>0.12</v>
      </c>
      <c r="BX20" s="7">
        <f>_xlfn.XLOOKUP($EM20,Sheet3!$A:$A,Sheet3!$E:$E)</f>
        <v>0.1</v>
      </c>
      <c r="BY20" s="7">
        <f>_xlfn.XLOOKUP($EN20,Sheet3!$A:$A,Sheet3!$E:$E)</f>
        <v>0.65</v>
      </c>
      <c r="BZ20" s="7">
        <f>_xlfn.XLOOKUP($EO20,Sheet3!$A:$A,Sheet3!$E:$E)</f>
        <v>0.14000000000000001</v>
      </c>
      <c r="CA20" s="7">
        <f>_xlfn.XLOOKUP($EP20,Sheet3!$A:$A,Sheet3!$E:$E)</f>
        <v>0.04</v>
      </c>
      <c r="CB20" s="7">
        <f t="shared" si="14"/>
        <v>3.9600000000000004</v>
      </c>
      <c r="CC20" s="7">
        <f t="shared" si="15"/>
        <v>2.1399999999999997</v>
      </c>
      <c r="CD20" s="22">
        <f t="shared" si="16"/>
        <v>6.6899999999999995</v>
      </c>
      <c r="CE20" s="53">
        <v>30</v>
      </c>
      <c r="CF20" s="23">
        <f t="shared" si="17"/>
        <v>9.0299999999999976</v>
      </c>
      <c r="CG20" s="23">
        <f t="shared" si="18"/>
        <v>6.1</v>
      </c>
      <c r="CH20" s="23">
        <v>7</v>
      </c>
      <c r="CI20" s="24">
        <f t="shared" si="19"/>
        <v>5.26</v>
      </c>
      <c r="CJ20" s="20">
        <f t="shared" si="20"/>
        <v>6.7999999999999991E-2</v>
      </c>
      <c r="CK20" s="20">
        <f t="shared" si="21"/>
        <v>0.1139</v>
      </c>
      <c r="CL20" s="20">
        <f t="shared" si="22"/>
        <v>7.5899999999999995E-2</v>
      </c>
      <c r="CM20" s="20">
        <f t="shared" si="23"/>
        <v>2.7199999999999998E-2</v>
      </c>
      <c r="CN20" s="25">
        <f t="shared" si="24"/>
        <v>1.8781615210186637</v>
      </c>
      <c r="CO20" s="26">
        <f t="shared" si="25"/>
        <v>1.3080622400475339</v>
      </c>
      <c r="CP20" s="26">
        <f t="shared" si="26"/>
        <v>1.806280651795602</v>
      </c>
      <c r="CQ20" s="27">
        <f t="shared" si="27"/>
        <v>0.74117955164466787</v>
      </c>
      <c r="CR20" s="54">
        <v>0.08</v>
      </c>
      <c r="CS20" s="54">
        <v>0.16</v>
      </c>
      <c r="CT20" s="54">
        <v>0.1</v>
      </c>
      <c r="CU20" s="54">
        <v>0.04</v>
      </c>
      <c r="CV20" s="54">
        <v>0.3</v>
      </c>
      <c r="CW20" s="54">
        <v>0.32</v>
      </c>
      <c r="CX20" s="55">
        <v>0.24</v>
      </c>
      <c r="CY20" s="55">
        <v>0.14000000000000001</v>
      </c>
      <c r="CZ20" s="55">
        <v>0.1</v>
      </c>
      <c r="DA20" s="54">
        <v>0.04</v>
      </c>
      <c r="DB20" s="54">
        <v>0.21</v>
      </c>
      <c r="DC20" s="54">
        <v>0.17</v>
      </c>
      <c r="DD20" s="54">
        <v>0.08</v>
      </c>
      <c r="DE20" s="54">
        <v>0.13</v>
      </c>
      <c r="DF20" s="54">
        <v>0.12</v>
      </c>
      <c r="DG20" s="54">
        <v>0.05</v>
      </c>
      <c r="DH20" s="54">
        <v>0.3</v>
      </c>
      <c r="DI20" s="54">
        <v>0.32</v>
      </c>
      <c r="DJ20" s="54">
        <v>0.17</v>
      </c>
      <c r="DK20" s="54">
        <v>0.28999999999999998</v>
      </c>
      <c r="DL20" s="54">
        <v>0.12</v>
      </c>
      <c r="DM20" s="54">
        <v>0.11</v>
      </c>
      <c r="DN20" s="54">
        <v>0.18</v>
      </c>
      <c r="DO20" s="54">
        <v>0.1</v>
      </c>
      <c r="DP20" s="54">
        <v>0.03</v>
      </c>
      <c r="DQ20" s="54">
        <v>0.26</v>
      </c>
      <c r="DR20" s="54">
        <v>0.33</v>
      </c>
      <c r="DS20" s="54">
        <v>0.11</v>
      </c>
      <c r="DT20" s="54">
        <v>0.23</v>
      </c>
      <c r="DU20" s="54">
        <v>0.12</v>
      </c>
      <c r="DV20" s="54">
        <v>0.06</v>
      </c>
      <c r="DW20" s="54">
        <v>0.18</v>
      </c>
      <c r="DX20" s="54">
        <v>0.08</v>
      </c>
      <c r="DY20" s="54">
        <v>0.04</v>
      </c>
      <c r="DZ20" s="54">
        <v>0.34</v>
      </c>
      <c r="EA20" s="54">
        <v>0.31</v>
      </c>
      <c r="EB20" t="s">
        <v>98</v>
      </c>
      <c r="EC20" t="s">
        <v>100</v>
      </c>
      <c r="EE20" t="s">
        <v>102</v>
      </c>
      <c r="EF20" t="s">
        <v>148</v>
      </c>
      <c r="EG20" t="s">
        <v>154</v>
      </c>
      <c r="EI20" t="s">
        <v>155</v>
      </c>
      <c r="EJ20" t="s">
        <v>156</v>
      </c>
      <c r="EK20" t="s">
        <v>108</v>
      </c>
      <c r="EL20" t="s">
        <v>106</v>
      </c>
      <c r="EM20" t="s">
        <v>110</v>
      </c>
      <c r="EN20" t="s">
        <v>111</v>
      </c>
      <c r="EO20" t="s">
        <v>112</v>
      </c>
      <c r="EP20" t="s">
        <v>116</v>
      </c>
    </row>
    <row r="21" spans="1:146" ht="28" customHeight="1" x14ac:dyDescent="0.2">
      <c r="A21" s="36" t="s">
        <v>62</v>
      </c>
      <c r="B21" s="10">
        <v>18</v>
      </c>
      <c r="C21" s="11">
        <v>13</v>
      </c>
      <c r="D21" s="11">
        <v>16</v>
      </c>
      <c r="E21" s="12">
        <v>36</v>
      </c>
      <c r="F21" s="16">
        <f t="shared" si="0"/>
        <v>0.64</v>
      </c>
      <c r="G21" s="17">
        <f t="shared" si="1"/>
        <v>0.65</v>
      </c>
      <c r="H21" s="17">
        <f t="shared" si="2"/>
        <v>0.65</v>
      </c>
      <c r="I21" s="18">
        <f t="shared" si="3"/>
        <v>0.64</v>
      </c>
      <c r="J21" s="19">
        <f t="shared" si="4"/>
        <v>0.11</v>
      </c>
      <c r="K21" s="20">
        <f t="shared" si="5"/>
        <v>0.2</v>
      </c>
      <c r="L21" s="20">
        <f t="shared" si="6"/>
        <v>0.09</v>
      </c>
      <c r="M21" s="21">
        <f t="shared" si="7"/>
        <v>0.06</v>
      </c>
      <c r="N21" s="7">
        <f>_xlfn.XLOOKUP($EB21,Sheet3!$A:$A,Sheet3!$B:$B)</f>
        <v>0.39</v>
      </c>
      <c r="O21" s="7">
        <f>_xlfn.XLOOKUP($EC21,Sheet3!$A:$A,Sheet3!$B:$B)</f>
        <v>0.38</v>
      </c>
      <c r="P21" s="7">
        <f>_xlfn.XLOOKUP($ED21,Sheet3!$A:$A,Sheet3!$B:$B)</f>
        <v>0</v>
      </c>
      <c r="Q21" s="7">
        <f>_xlfn.XLOOKUP($EE21,Sheet3!$A:$A,Sheet3!$B:$B)</f>
        <v>0.09</v>
      </c>
      <c r="R21" s="7">
        <f>_xlfn.XLOOKUP($EF21,Sheet3!$A:$A,Sheet3!$B:$B)</f>
        <v>0.22</v>
      </c>
      <c r="S21" s="7">
        <f>_xlfn.XLOOKUP($EG21,Sheet3!$A:$A,Sheet3!$B:$B)</f>
        <v>0.2</v>
      </c>
      <c r="T21" s="7">
        <f>_xlfn.XLOOKUP($EH21,Sheet3!$A:$A,Sheet3!$B:$B)</f>
        <v>0</v>
      </c>
      <c r="U21" s="7">
        <f>_xlfn.XLOOKUP($EI21,Sheet3!$A:$A,Sheet3!$B:$B)</f>
        <v>0.17</v>
      </c>
      <c r="V21" s="7">
        <f>_xlfn.XLOOKUP($EJ21,Sheet3!$A:$A,Sheet3!$B:$B)</f>
        <v>0.22</v>
      </c>
      <c r="W21" s="7">
        <f>_xlfn.XLOOKUP($EK21,Sheet3!$A:$A,Sheet3!$B:$B)</f>
        <v>0.15</v>
      </c>
      <c r="X21" s="7">
        <f>_xlfn.XLOOKUP($EL21,Sheet3!$A:$A,Sheet3!$B:$B)</f>
        <v>0.17</v>
      </c>
      <c r="Y21" s="7">
        <f>_xlfn.XLOOKUP($EM21,Sheet3!$A:$A,Sheet3!$B:$B)</f>
        <v>0.14000000000000001</v>
      </c>
      <c r="Z21" s="7">
        <f>_xlfn.XLOOKUP($EN21,Sheet3!$A:$A,Sheet3!$B:$B)</f>
        <v>0.61</v>
      </c>
      <c r="AA21" s="7">
        <f>_xlfn.XLOOKUP($EO21,Sheet3!$A:$A,Sheet3!$B:$B)</f>
        <v>0.18</v>
      </c>
      <c r="AB21" s="7">
        <f>_xlfn.XLOOKUP($EP21,Sheet3!$A:$A,Sheet3!$B:$B)</f>
        <v>0.05</v>
      </c>
      <c r="AC21" s="7">
        <f t="shared" si="8"/>
        <v>4.13</v>
      </c>
      <c r="AD21" s="7">
        <f t="shared" si="9"/>
        <v>2.27</v>
      </c>
      <c r="AE21" s="7">
        <f>_xlfn.XLOOKUP($EB21,Sheet3!$A:$A,Sheet3!$C:$C)</f>
        <v>0.04</v>
      </c>
      <c r="AF21" s="7">
        <f>_xlfn.XLOOKUP($EC21,Sheet3!$A:$A,Sheet3!$C:$C)</f>
        <v>0.4</v>
      </c>
      <c r="AG21" s="7">
        <f>_xlfn.XLOOKUP($ED21,Sheet3!$A:$A,Sheet3!$C:$C)</f>
        <v>0</v>
      </c>
      <c r="AH21" s="7">
        <f>_xlfn.XLOOKUP($EE21,Sheet3!$A:$A,Sheet3!$C:$C)</f>
        <v>7.0000000000000007E-2</v>
      </c>
      <c r="AI21" s="7">
        <f>_xlfn.XLOOKUP($EF21,Sheet3!$A:$A,Sheet3!$C:$C)</f>
        <v>0.26</v>
      </c>
      <c r="AJ21" s="7">
        <f>_xlfn.XLOOKUP($EG21,Sheet3!$A:$A,Sheet3!$C:$C)</f>
        <v>0.25</v>
      </c>
      <c r="AK21" s="7">
        <f>_xlfn.XLOOKUP($EH21,Sheet3!$A:$A,Sheet3!$C:$C)</f>
        <v>0</v>
      </c>
      <c r="AL21" s="7">
        <f>_xlfn.XLOOKUP($EI21,Sheet3!$A:$A,Sheet3!$C:$C)</f>
        <v>0.18</v>
      </c>
      <c r="AM21" s="7">
        <f>_xlfn.XLOOKUP($EJ21,Sheet3!$A:$A,Sheet3!$C:$C)</f>
        <v>0.23</v>
      </c>
      <c r="AN21" s="7">
        <f>_xlfn.XLOOKUP($EK21,Sheet3!$A:$A,Sheet3!$C:$C)</f>
        <v>0.17</v>
      </c>
      <c r="AO21" s="7">
        <f>_xlfn.XLOOKUP($EL21,Sheet3!$A:$A,Sheet3!$C:$C)</f>
        <v>0.21</v>
      </c>
      <c r="AP21" s="7">
        <f>_xlfn.XLOOKUP($EM21,Sheet3!$A:$A,Sheet3!$C:$C)</f>
        <v>7.0000000000000007E-2</v>
      </c>
      <c r="AQ21" s="7">
        <f>_xlfn.XLOOKUP($EN21,Sheet3!$A:$A,Sheet3!$C:$C)</f>
        <v>0.52</v>
      </c>
      <c r="AR21" s="7">
        <f>_xlfn.XLOOKUP($EO21,Sheet3!$A:$A,Sheet3!$C:$C)</f>
        <v>0.11</v>
      </c>
      <c r="AS21" s="7">
        <f>_xlfn.XLOOKUP($EP21,Sheet3!$A:$A,Sheet3!$C:$C)</f>
        <v>0.04</v>
      </c>
      <c r="AT21" s="7">
        <f t="shared" si="10"/>
        <v>2.15</v>
      </c>
      <c r="AU21" s="7">
        <f t="shared" si="11"/>
        <v>2.5</v>
      </c>
      <c r="AV21" s="7">
        <f>_xlfn.XLOOKUP($EB21,Sheet3!$A:$A,Sheet3!$D:$D)</f>
        <v>0.91</v>
      </c>
      <c r="AW21" s="7">
        <f>_xlfn.XLOOKUP($EC21,Sheet3!$A:$A,Sheet3!$D:$D)</f>
        <v>0.41</v>
      </c>
      <c r="AX21" s="7">
        <f>_xlfn.XLOOKUP($ED21,Sheet3!$A:$A,Sheet3!$D:$D)</f>
        <v>0</v>
      </c>
      <c r="AY21" s="7">
        <f>_xlfn.XLOOKUP($EE21,Sheet3!$A:$A,Sheet3!$D:$D)</f>
        <v>0.14000000000000001</v>
      </c>
      <c r="AZ21" s="7">
        <f>_xlfn.XLOOKUP($EF21,Sheet3!$A:$A,Sheet3!$D:$D)</f>
        <v>0.15</v>
      </c>
      <c r="BA21" s="7">
        <f>_xlfn.XLOOKUP($EG21,Sheet3!$A:$A,Sheet3!$D:$D)</f>
        <v>0.14000000000000001</v>
      </c>
      <c r="BB21" s="7">
        <f>_xlfn.XLOOKUP($EH21,Sheet3!$A:$A,Sheet3!$D:$D)</f>
        <v>0</v>
      </c>
      <c r="BC21" s="7">
        <f>_xlfn.XLOOKUP($EI21,Sheet3!$A:$A,Sheet3!$D:$D)</f>
        <v>0.17</v>
      </c>
      <c r="BD21" s="7">
        <f>_xlfn.XLOOKUP($EJ21,Sheet3!$A:$A,Sheet3!$D:$D)</f>
        <v>0.26</v>
      </c>
      <c r="BE21" s="7">
        <f>_xlfn.XLOOKUP($EK21,Sheet3!$A:$A,Sheet3!$D:$D)</f>
        <v>0.14000000000000001</v>
      </c>
      <c r="BF21" s="7">
        <f>_xlfn.XLOOKUP($EL21,Sheet3!$A:$A,Sheet3!$D:$D)</f>
        <v>0.17</v>
      </c>
      <c r="BG21" s="7">
        <f>_xlfn.XLOOKUP($EM21,Sheet3!$A:$A,Sheet3!$D:$D)</f>
        <v>0.22</v>
      </c>
      <c r="BH21" s="7">
        <f>_xlfn.XLOOKUP($EN21,Sheet3!$A:$A,Sheet3!$D:$D)</f>
        <v>0.66</v>
      </c>
      <c r="BI21" s="7">
        <f>_xlfn.XLOOKUP($EO21,Sheet3!$A:$A,Sheet3!$D:$D)</f>
        <v>0.31</v>
      </c>
      <c r="BJ21" s="7">
        <f>_xlfn.XLOOKUP($EP21,Sheet3!$A:$A,Sheet3!$D:$D)</f>
        <v>0.06</v>
      </c>
      <c r="BK21" s="7">
        <f t="shared" si="12"/>
        <v>6.7899999999999991</v>
      </c>
      <c r="BL21" s="7">
        <f t="shared" si="13"/>
        <v>2.2599999999999998</v>
      </c>
      <c r="BM21" s="7">
        <f>_xlfn.XLOOKUP($EB21,Sheet3!$A:$A,Sheet3!$E:$E)</f>
        <v>0.31</v>
      </c>
      <c r="BN21" s="7">
        <f>_xlfn.XLOOKUP($EC21,Sheet3!$A:$A,Sheet3!$E:$E)</f>
        <v>0.34</v>
      </c>
      <c r="BO21" s="7">
        <f>_xlfn.XLOOKUP($ED21,Sheet3!$A:$A,Sheet3!$E:$E)</f>
        <v>0</v>
      </c>
      <c r="BP21" s="7">
        <f>_xlfn.XLOOKUP($EE21,Sheet3!$A:$A,Sheet3!$E:$E)</f>
        <v>7.0000000000000007E-2</v>
      </c>
      <c r="BQ21" s="7">
        <f>_xlfn.XLOOKUP($EF21,Sheet3!$A:$A,Sheet3!$E:$E)</f>
        <v>0.23</v>
      </c>
      <c r="BR21" s="7">
        <f>_xlfn.XLOOKUP($EG21,Sheet3!$A:$A,Sheet3!$E:$E)</f>
        <v>0.18</v>
      </c>
      <c r="BS21" s="7">
        <f>_xlfn.XLOOKUP($EH21,Sheet3!$A:$A,Sheet3!$E:$E)</f>
        <v>0</v>
      </c>
      <c r="BT21" s="7">
        <f>_xlfn.XLOOKUP($EI21,Sheet3!$A:$A,Sheet3!$E:$E)</f>
        <v>0.15</v>
      </c>
      <c r="BU21" s="7">
        <f>_xlfn.XLOOKUP($EJ21,Sheet3!$A:$A,Sheet3!$E:$E)</f>
        <v>0.18</v>
      </c>
      <c r="BV21" s="7">
        <f>_xlfn.XLOOKUP($EK21,Sheet3!$A:$A,Sheet3!$E:$E)</f>
        <v>0.14000000000000001</v>
      </c>
      <c r="BW21" s="7">
        <f>_xlfn.XLOOKUP($EL21,Sheet3!$A:$A,Sheet3!$E:$E)</f>
        <v>0.12</v>
      </c>
      <c r="BX21" s="7">
        <f>_xlfn.XLOOKUP($EM21,Sheet3!$A:$A,Sheet3!$E:$E)</f>
        <v>0.16</v>
      </c>
      <c r="BY21" s="7">
        <f>_xlfn.XLOOKUP($EN21,Sheet3!$A:$A,Sheet3!$E:$E)</f>
        <v>0.65</v>
      </c>
      <c r="BZ21" s="7">
        <f>_xlfn.XLOOKUP($EO21,Sheet3!$A:$A,Sheet3!$E:$E)</f>
        <v>0.14000000000000001</v>
      </c>
      <c r="CA21" s="7">
        <f>_xlfn.XLOOKUP($EP21,Sheet3!$A:$A,Sheet3!$E:$E)</f>
        <v>0.04</v>
      </c>
      <c r="CB21" s="7">
        <f t="shared" si="14"/>
        <v>3.9200000000000004</v>
      </c>
      <c r="CC21" s="7">
        <f t="shared" si="15"/>
        <v>2.02</v>
      </c>
      <c r="CD21" s="22">
        <f t="shared" si="16"/>
        <v>6.4</v>
      </c>
      <c r="CE21" s="53">
        <v>24</v>
      </c>
      <c r="CF21" s="23">
        <f t="shared" si="17"/>
        <v>9.0499999999999989</v>
      </c>
      <c r="CG21" s="23">
        <f t="shared" si="18"/>
        <v>5.94</v>
      </c>
      <c r="CH21" s="23">
        <v>10</v>
      </c>
      <c r="CI21" s="24">
        <f t="shared" si="19"/>
        <v>4.6500000000000004</v>
      </c>
      <c r="CJ21" s="20">
        <f t="shared" si="20"/>
        <v>7.0400000000000004E-2</v>
      </c>
      <c r="CK21" s="20">
        <f t="shared" si="21"/>
        <v>0.13</v>
      </c>
      <c r="CL21" s="20">
        <f t="shared" si="22"/>
        <v>5.8499999999999996E-2</v>
      </c>
      <c r="CM21" s="20">
        <f t="shared" si="23"/>
        <v>3.8399999999999997E-2</v>
      </c>
      <c r="CN21" s="25">
        <f t="shared" si="24"/>
        <v>1.8695040409326125</v>
      </c>
      <c r="CO21" s="28">
        <f t="shared" si="25"/>
        <v>1.3609837874543755</v>
      </c>
      <c r="CP21" s="28">
        <f t="shared" si="26"/>
        <v>1.5841955386805886</v>
      </c>
      <c r="CQ21" s="27">
        <f t="shared" si="27"/>
        <v>0.73377176766369656</v>
      </c>
      <c r="CR21" s="54">
        <v>7.0000000000000007E-2</v>
      </c>
      <c r="CS21" s="54">
        <v>0.17</v>
      </c>
      <c r="CT21" s="54">
        <v>0.09</v>
      </c>
      <c r="CU21" s="54">
        <v>0.04</v>
      </c>
      <c r="CV21" s="54">
        <v>0.28000000000000003</v>
      </c>
      <c r="CW21" s="54">
        <v>0.36</v>
      </c>
      <c r="CX21" s="55">
        <v>0.24</v>
      </c>
      <c r="CY21" s="55">
        <v>0.13</v>
      </c>
      <c r="CZ21" s="55">
        <v>0.11</v>
      </c>
      <c r="DA21" s="54">
        <v>0.06</v>
      </c>
      <c r="DB21" s="54">
        <v>0.22</v>
      </c>
      <c r="DC21" s="54">
        <v>0.16</v>
      </c>
      <c r="DD21" s="54">
        <v>0.08</v>
      </c>
      <c r="DE21" s="54">
        <v>0.13</v>
      </c>
      <c r="DF21" s="54">
        <v>0.1</v>
      </c>
      <c r="DG21" s="54">
        <v>0.05</v>
      </c>
      <c r="DH21" s="54">
        <v>0.26</v>
      </c>
      <c r="DI21" s="54">
        <v>0.36</v>
      </c>
      <c r="DJ21" s="54">
        <v>0.2</v>
      </c>
      <c r="DK21" s="54">
        <v>0.31</v>
      </c>
      <c r="DL21" s="54">
        <v>0.11</v>
      </c>
      <c r="DM21" s="54">
        <v>7.0000000000000007E-2</v>
      </c>
      <c r="DN21" s="54">
        <v>0.24</v>
      </c>
      <c r="DO21" s="54">
        <v>7.0000000000000007E-2</v>
      </c>
      <c r="DP21" s="54">
        <v>0.03</v>
      </c>
      <c r="DQ21" s="54">
        <v>0.23</v>
      </c>
      <c r="DR21" s="54">
        <v>0.35</v>
      </c>
      <c r="DS21" s="54">
        <v>0.09</v>
      </c>
      <c r="DT21" s="54">
        <v>0.2</v>
      </c>
      <c r="DU21" s="54">
        <v>0.11</v>
      </c>
      <c r="DV21" s="54">
        <v>0.04</v>
      </c>
      <c r="DW21" s="54">
        <v>0.16</v>
      </c>
      <c r="DX21" s="54">
        <v>0.08</v>
      </c>
      <c r="DY21" s="54">
        <v>0.03</v>
      </c>
      <c r="DZ21" s="54">
        <v>0.34</v>
      </c>
      <c r="EA21" s="54">
        <v>0.35</v>
      </c>
      <c r="EB21" t="s">
        <v>98</v>
      </c>
      <c r="EC21" t="s">
        <v>100</v>
      </c>
      <c r="EE21" t="s">
        <v>103</v>
      </c>
      <c r="EF21" t="s">
        <v>148</v>
      </c>
      <c r="EG21" t="s">
        <v>154</v>
      </c>
      <c r="EI21" t="s">
        <v>155</v>
      </c>
      <c r="EJ21" t="s">
        <v>151</v>
      </c>
      <c r="EK21" t="s">
        <v>157</v>
      </c>
      <c r="EL21" t="s">
        <v>106</v>
      </c>
      <c r="EM21" t="s">
        <v>113</v>
      </c>
      <c r="EN21" t="s">
        <v>111</v>
      </c>
      <c r="EO21" t="s">
        <v>112</v>
      </c>
      <c r="EP21" t="s">
        <v>116</v>
      </c>
    </row>
    <row r="22" spans="1:146" ht="28" customHeight="1" x14ac:dyDescent="0.2">
      <c r="A22" s="37" t="s">
        <v>32</v>
      </c>
      <c r="B22" s="10">
        <v>19</v>
      </c>
      <c r="C22" s="11">
        <v>43</v>
      </c>
      <c r="D22" s="11">
        <v>35</v>
      </c>
      <c r="E22" s="12">
        <v>11</v>
      </c>
      <c r="F22" s="16">
        <f t="shared" si="0"/>
        <v>0.84</v>
      </c>
      <c r="G22" s="17">
        <f t="shared" si="1"/>
        <v>0.82000000000000006</v>
      </c>
      <c r="H22" s="17">
        <f t="shared" si="2"/>
        <v>0.83</v>
      </c>
      <c r="I22" s="18">
        <f t="shared" si="3"/>
        <v>0.87</v>
      </c>
      <c r="J22" s="19">
        <f t="shared" si="4"/>
        <v>0.1</v>
      </c>
      <c r="K22" s="20">
        <f t="shared" si="5"/>
        <v>-0.02</v>
      </c>
      <c r="L22" s="20">
        <f t="shared" si="6"/>
        <v>0.04</v>
      </c>
      <c r="M22" s="21">
        <f t="shared" si="7"/>
        <v>0.23</v>
      </c>
      <c r="N22" s="7">
        <f>_xlfn.XLOOKUP($EB22,Sheet3!$A:$A,Sheet3!$B:$B)</f>
        <v>0.38</v>
      </c>
      <c r="O22" s="7">
        <f>_xlfn.XLOOKUP($EC22,Sheet3!$A:$A,Sheet3!$B:$B)</f>
        <v>0.38</v>
      </c>
      <c r="P22" s="7">
        <f>_xlfn.XLOOKUP($ED22,Sheet3!$A:$A,Sheet3!$B:$B)</f>
        <v>0</v>
      </c>
      <c r="Q22" s="7">
        <f>_xlfn.XLOOKUP($EE22,Sheet3!$A:$A,Sheet3!$B:$B)</f>
        <v>0.32</v>
      </c>
      <c r="R22" s="7">
        <f>_xlfn.XLOOKUP($EF22,Sheet3!$A:$A,Sheet3!$B:$B)</f>
        <v>0.22</v>
      </c>
      <c r="S22" s="7">
        <f>_xlfn.XLOOKUP($EG22,Sheet3!$A:$A,Sheet3!$B:$B)</f>
        <v>0.2</v>
      </c>
      <c r="T22" s="7">
        <f>_xlfn.XLOOKUP($EH22,Sheet3!$A:$A,Sheet3!$B:$B)</f>
        <v>0</v>
      </c>
      <c r="U22" s="7">
        <f>_xlfn.XLOOKUP($EI22,Sheet3!$A:$A,Sheet3!$B:$B)</f>
        <v>0.25</v>
      </c>
      <c r="V22" s="7">
        <f>_xlfn.XLOOKUP($EJ22,Sheet3!$A:$A,Sheet3!$B:$B)</f>
        <v>0.22</v>
      </c>
      <c r="W22" s="7">
        <f>_xlfn.XLOOKUP($EK22,Sheet3!$A:$A,Sheet3!$B:$B)</f>
        <v>0.15</v>
      </c>
      <c r="X22" s="7">
        <f>_xlfn.XLOOKUP($EL22,Sheet3!$A:$A,Sheet3!$B:$B)</f>
        <v>0.17</v>
      </c>
      <c r="Y22" s="7">
        <f>_xlfn.XLOOKUP($EM22,Sheet3!$A:$A,Sheet3!$B:$B)</f>
        <v>0.13</v>
      </c>
      <c r="Z22" s="7">
        <f>_xlfn.XLOOKUP($EN22,Sheet3!$A:$A,Sheet3!$B:$B)</f>
        <v>0.03</v>
      </c>
      <c r="AA22" s="7">
        <f>_xlfn.XLOOKUP($EO22,Sheet3!$A:$A,Sheet3!$B:$B)</f>
        <v>0.1</v>
      </c>
      <c r="AB22" s="7">
        <f>_xlfn.XLOOKUP($EP22,Sheet3!$A:$A,Sheet3!$B:$B)</f>
        <v>0.3</v>
      </c>
      <c r="AC22" s="7">
        <f t="shared" si="8"/>
        <v>2.7199999999999998</v>
      </c>
      <c r="AD22" s="7">
        <f t="shared" si="9"/>
        <v>2.35</v>
      </c>
      <c r="AE22" s="7">
        <f>_xlfn.XLOOKUP($EB22,Sheet3!$A:$A,Sheet3!$C:$C)</f>
        <v>0.85</v>
      </c>
      <c r="AF22" s="7">
        <f>_xlfn.XLOOKUP($EC22,Sheet3!$A:$A,Sheet3!$C:$C)</f>
        <v>0.4</v>
      </c>
      <c r="AG22" s="7">
        <f>_xlfn.XLOOKUP($ED22,Sheet3!$A:$A,Sheet3!$C:$C)</f>
        <v>0</v>
      </c>
      <c r="AH22" s="7">
        <f>_xlfn.XLOOKUP($EE22,Sheet3!$A:$A,Sheet3!$C:$C)</f>
        <v>0.33</v>
      </c>
      <c r="AI22" s="7">
        <f>_xlfn.XLOOKUP($EF22,Sheet3!$A:$A,Sheet3!$C:$C)</f>
        <v>0.26</v>
      </c>
      <c r="AJ22" s="7">
        <f>_xlfn.XLOOKUP($EG22,Sheet3!$A:$A,Sheet3!$C:$C)</f>
        <v>0.25</v>
      </c>
      <c r="AK22" s="7">
        <f>_xlfn.XLOOKUP($EH22,Sheet3!$A:$A,Sheet3!$C:$C)</f>
        <v>0</v>
      </c>
      <c r="AL22" s="7">
        <f>_xlfn.XLOOKUP($EI22,Sheet3!$A:$A,Sheet3!$C:$C)</f>
        <v>0.28000000000000003</v>
      </c>
      <c r="AM22" s="7">
        <f>_xlfn.XLOOKUP($EJ22,Sheet3!$A:$A,Sheet3!$C:$C)</f>
        <v>0.23</v>
      </c>
      <c r="AN22" s="7">
        <f>_xlfn.XLOOKUP($EK22,Sheet3!$A:$A,Sheet3!$C:$C)</f>
        <v>0.17</v>
      </c>
      <c r="AO22" s="7">
        <f>_xlfn.XLOOKUP($EL22,Sheet3!$A:$A,Sheet3!$C:$C)</f>
        <v>0.21</v>
      </c>
      <c r="AP22" s="7">
        <f>_xlfn.XLOOKUP($EM22,Sheet3!$A:$A,Sheet3!$C:$C)</f>
        <v>0.17</v>
      </c>
      <c r="AQ22" s="7">
        <f>_xlfn.XLOOKUP($EN22,Sheet3!$A:$A,Sheet3!$C:$C)</f>
        <v>0.04</v>
      </c>
      <c r="AR22" s="7">
        <f>_xlfn.XLOOKUP($EO22,Sheet3!$A:$A,Sheet3!$C:$C)</f>
        <v>0.13</v>
      </c>
      <c r="AS22" s="7">
        <f>_xlfn.XLOOKUP($EP22,Sheet3!$A:$A,Sheet3!$C:$C)</f>
        <v>0.33</v>
      </c>
      <c r="AT22" s="7">
        <f t="shared" si="10"/>
        <v>4.82</v>
      </c>
      <c r="AU22" s="7">
        <f t="shared" si="11"/>
        <v>2.6</v>
      </c>
      <c r="AV22" s="7">
        <f>_xlfn.XLOOKUP($EB22,Sheet3!$A:$A,Sheet3!$D:$D)</f>
        <v>0.02</v>
      </c>
      <c r="AW22" s="7">
        <f>_xlfn.XLOOKUP($EC22,Sheet3!$A:$A,Sheet3!$D:$D)</f>
        <v>0.41</v>
      </c>
      <c r="AX22" s="7">
        <f>_xlfn.XLOOKUP($ED22,Sheet3!$A:$A,Sheet3!$D:$D)</f>
        <v>0</v>
      </c>
      <c r="AY22" s="7">
        <f>_xlfn.XLOOKUP($EE22,Sheet3!$A:$A,Sheet3!$D:$D)</f>
        <v>0.33</v>
      </c>
      <c r="AZ22" s="7">
        <f>_xlfn.XLOOKUP($EF22,Sheet3!$A:$A,Sheet3!$D:$D)</f>
        <v>0.15</v>
      </c>
      <c r="BA22" s="7">
        <f>_xlfn.XLOOKUP($EG22,Sheet3!$A:$A,Sheet3!$D:$D)</f>
        <v>0.14000000000000001</v>
      </c>
      <c r="BB22" s="7">
        <f>_xlfn.XLOOKUP($EH22,Sheet3!$A:$A,Sheet3!$D:$D)</f>
        <v>0</v>
      </c>
      <c r="BC22" s="7">
        <f>_xlfn.XLOOKUP($EI22,Sheet3!$A:$A,Sheet3!$D:$D)</f>
        <v>0.25</v>
      </c>
      <c r="BD22" s="7">
        <f>_xlfn.XLOOKUP($EJ22,Sheet3!$A:$A,Sheet3!$D:$D)</f>
        <v>0.26</v>
      </c>
      <c r="BE22" s="7">
        <f>_xlfn.XLOOKUP($EK22,Sheet3!$A:$A,Sheet3!$D:$D)</f>
        <v>0.14000000000000001</v>
      </c>
      <c r="BF22" s="7">
        <f>_xlfn.XLOOKUP($EL22,Sheet3!$A:$A,Sheet3!$D:$D)</f>
        <v>0.17</v>
      </c>
      <c r="BG22" s="7">
        <f>_xlfn.XLOOKUP($EM22,Sheet3!$A:$A,Sheet3!$D:$D)</f>
        <v>0.11</v>
      </c>
      <c r="BH22" s="7">
        <f>_xlfn.XLOOKUP($EN22,Sheet3!$A:$A,Sheet3!$D:$D)</f>
        <v>0.03</v>
      </c>
      <c r="BI22" s="7">
        <f>_xlfn.XLOOKUP($EO22,Sheet3!$A:$A,Sheet3!$D:$D)</f>
        <v>7.0000000000000007E-2</v>
      </c>
      <c r="BJ22" s="7">
        <f>_xlfn.XLOOKUP($EP22,Sheet3!$A:$A,Sheet3!$D:$D)</f>
        <v>0.31</v>
      </c>
      <c r="BK22" s="7">
        <f t="shared" si="12"/>
        <v>1.21</v>
      </c>
      <c r="BL22" s="7">
        <f t="shared" si="13"/>
        <v>2.3400000000000003</v>
      </c>
      <c r="BM22" s="7">
        <f>_xlfn.XLOOKUP($EB22,Sheet3!$A:$A,Sheet3!$E:$E)</f>
        <v>0.18</v>
      </c>
      <c r="BN22" s="7">
        <f>_xlfn.XLOOKUP($EC22,Sheet3!$A:$A,Sheet3!$E:$E)</f>
        <v>0.34</v>
      </c>
      <c r="BO22" s="7">
        <f>_xlfn.XLOOKUP($ED22,Sheet3!$A:$A,Sheet3!$E:$E)</f>
        <v>0</v>
      </c>
      <c r="BP22" s="7">
        <f>_xlfn.XLOOKUP($EE22,Sheet3!$A:$A,Sheet3!$E:$E)</f>
        <v>0.28999999999999998</v>
      </c>
      <c r="BQ22" s="7">
        <f>_xlfn.XLOOKUP($EF22,Sheet3!$A:$A,Sheet3!$E:$E)</f>
        <v>0.23</v>
      </c>
      <c r="BR22" s="7">
        <f>_xlfn.XLOOKUP($EG22,Sheet3!$A:$A,Sheet3!$E:$E)</f>
        <v>0.18</v>
      </c>
      <c r="BS22" s="7">
        <f>_xlfn.XLOOKUP($EH22,Sheet3!$A:$A,Sheet3!$E:$E)</f>
        <v>0</v>
      </c>
      <c r="BT22" s="7">
        <f>_xlfn.XLOOKUP($EI22,Sheet3!$A:$A,Sheet3!$E:$E)</f>
        <v>0.21</v>
      </c>
      <c r="BU22" s="7">
        <f>_xlfn.XLOOKUP($EJ22,Sheet3!$A:$A,Sheet3!$E:$E)</f>
        <v>0.18</v>
      </c>
      <c r="BV22" s="7">
        <f>_xlfn.XLOOKUP($EK22,Sheet3!$A:$A,Sheet3!$E:$E)</f>
        <v>0.14000000000000001</v>
      </c>
      <c r="BW22" s="7">
        <f>_xlfn.XLOOKUP($EL22,Sheet3!$A:$A,Sheet3!$E:$E)</f>
        <v>0.12</v>
      </c>
      <c r="BX22" s="7">
        <f>_xlfn.XLOOKUP($EM22,Sheet3!$A:$A,Sheet3!$E:$E)</f>
        <v>0.1</v>
      </c>
      <c r="BY22" s="7">
        <f>_xlfn.XLOOKUP($EN22,Sheet3!$A:$A,Sheet3!$E:$E)</f>
        <v>0.03</v>
      </c>
      <c r="BZ22" s="7">
        <f>_xlfn.XLOOKUP($EO22,Sheet3!$A:$A,Sheet3!$E:$E)</f>
        <v>0.09</v>
      </c>
      <c r="CA22" s="7">
        <f>_xlfn.XLOOKUP($EP22,Sheet3!$A:$A,Sheet3!$E:$E)</f>
        <v>0.26</v>
      </c>
      <c r="CB22" s="7">
        <f t="shared" si="14"/>
        <v>1.7500000000000002</v>
      </c>
      <c r="CC22" s="7">
        <f t="shared" si="15"/>
        <v>2.08</v>
      </c>
      <c r="CD22" s="22">
        <f t="shared" si="16"/>
        <v>5.07</v>
      </c>
      <c r="CE22" s="53">
        <v>2</v>
      </c>
      <c r="CF22" s="23">
        <f t="shared" si="17"/>
        <v>3.5500000000000003</v>
      </c>
      <c r="CG22" s="23">
        <f t="shared" si="18"/>
        <v>3.83</v>
      </c>
      <c r="CH22" s="23">
        <v>4</v>
      </c>
      <c r="CI22" s="24">
        <f t="shared" si="19"/>
        <v>7.42</v>
      </c>
      <c r="CJ22" s="20">
        <f t="shared" si="20"/>
        <v>8.4000000000000005E-2</v>
      </c>
      <c r="CK22" s="20">
        <f t="shared" si="21"/>
        <v>-1.6400000000000001E-2</v>
      </c>
      <c r="CL22" s="20">
        <f t="shared" si="22"/>
        <v>3.32E-2</v>
      </c>
      <c r="CM22" s="20">
        <f t="shared" si="23"/>
        <v>0.2001</v>
      </c>
      <c r="CN22" s="25">
        <f t="shared" si="24"/>
        <v>1.8650793650793653</v>
      </c>
      <c r="CO22" s="28">
        <f t="shared" si="25"/>
        <v>0.32113148289618887</v>
      </c>
      <c r="CP22" s="28">
        <f t="shared" si="26"/>
        <v>0.97021568317249385</v>
      </c>
      <c r="CQ22" s="27">
        <f t="shared" si="27"/>
        <v>1.9305240260780616</v>
      </c>
      <c r="CR22" s="54">
        <v>0.1</v>
      </c>
      <c r="CS22" s="54">
        <v>0.25</v>
      </c>
      <c r="CT22" s="54">
        <v>0.14000000000000001</v>
      </c>
      <c r="CU22" s="54">
        <v>0.13</v>
      </c>
      <c r="CV22" s="54">
        <v>0.22</v>
      </c>
      <c r="CW22" s="54">
        <v>0.16</v>
      </c>
      <c r="CX22" s="55">
        <v>0.36</v>
      </c>
      <c r="CY22" s="55">
        <v>0.26</v>
      </c>
      <c r="CZ22" s="55">
        <v>0.1</v>
      </c>
      <c r="DA22" s="54">
        <v>0.23</v>
      </c>
      <c r="DB22" s="54">
        <v>0.45</v>
      </c>
      <c r="DC22" s="54">
        <v>0.22</v>
      </c>
      <c r="DD22" s="54">
        <v>0.15</v>
      </c>
      <c r="DE22" s="54">
        <v>0.3</v>
      </c>
      <c r="DF22" s="54">
        <v>0.14000000000000001</v>
      </c>
      <c r="DG22" s="54">
        <v>7.0000000000000007E-2</v>
      </c>
      <c r="DH22" s="54">
        <v>0.2</v>
      </c>
      <c r="DI22" s="54">
        <v>0.13</v>
      </c>
      <c r="DJ22" s="54">
        <v>-0.02</v>
      </c>
      <c r="DK22" s="54">
        <v>0.31</v>
      </c>
      <c r="DL22" s="54">
        <v>0.33</v>
      </c>
      <c r="DM22" s="54">
        <v>0.09</v>
      </c>
      <c r="DN22" s="54">
        <v>0.22</v>
      </c>
      <c r="DO22" s="54">
        <v>0.15</v>
      </c>
      <c r="DP22" s="54">
        <v>0.18</v>
      </c>
      <c r="DQ22" s="54">
        <v>0.18</v>
      </c>
      <c r="DR22" s="54">
        <v>0.18</v>
      </c>
      <c r="DS22" s="54">
        <v>0.04</v>
      </c>
      <c r="DT22" s="54">
        <v>0.3</v>
      </c>
      <c r="DU22" s="54">
        <v>0.26</v>
      </c>
      <c r="DV22" s="54">
        <v>0.06</v>
      </c>
      <c r="DW22" s="54">
        <v>0.24</v>
      </c>
      <c r="DX22" s="54">
        <v>0.12</v>
      </c>
      <c r="DY22" s="54">
        <v>0.14000000000000001</v>
      </c>
      <c r="DZ22" s="54">
        <v>0.28000000000000003</v>
      </c>
      <c r="EA22" s="54">
        <v>0.17</v>
      </c>
      <c r="EB22" t="s">
        <v>99</v>
      </c>
      <c r="EC22" t="s">
        <v>100</v>
      </c>
      <c r="EE22" t="s">
        <v>102</v>
      </c>
      <c r="EF22" t="s">
        <v>148</v>
      </c>
      <c r="EG22" t="s">
        <v>154</v>
      </c>
      <c r="EI22" t="s">
        <v>150</v>
      </c>
      <c r="EJ22" s="2" t="s">
        <v>151</v>
      </c>
      <c r="EK22" t="s">
        <v>157</v>
      </c>
      <c r="EL22" t="s">
        <v>106</v>
      </c>
      <c r="EM22" t="s">
        <v>110</v>
      </c>
      <c r="EN22" t="s">
        <v>115</v>
      </c>
      <c r="EO22" t="s">
        <v>114</v>
      </c>
      <c r="EP22" t="s">
        <v>117</v>
      </c>
    </row>
    <row r="23" spans="1:146" ht="28" customHeight="1" x14ac:dyDescent="0.2">
      <c r="A23" s="36" t="s">
        <v>56</v>
      </c>
      <c r="B23" s="10">
        <v>20</v>
      </c>
      <c r="C23" s="11">
        <v>24</v>
      </c>
      <c r="D23" s="11">
        <v>21</v>
      </c>
      <c r="E23" s="12">
        <v>30</v>
      </c>
      <c r="F23" s="16">
        <f t="shared" si="0"/>
        <v>0.69</v>
      </c>
      <c r="G23" s="17">
        <f t="shared" si="1"/>
        <v>0.67999999999999994</v>
      </c>
      <c r="H23" s="17">
        <f t="shared" si="2"/>
        <v>0.67999999999999994</v>
      </c>
      <c r="I23" s="18">
        <f t="shared" si="3"/>
        <v>0.71</v>
      </c>
      <c r="J23" s="19">
        <f t="shared" si="4"/>
        <v>0.12</v>
      </c>
      <c r="K23" s="20">
        <f t="shared" si="5"/>
        <v>0.17</v>
      </c>
      <c r="L23" s="20">
        <f t="shared" si="6"/>
        <v>0.11</v>
      </c>
      <c r="M23" s="21">
        <f t="shared" si="7"/>
        <v>0.08</v>
      </c>
      <c r="N23" s="7">
        <f>_xlfn.XLOOKUP($EB23,Sheet3!$A:$A,Sheet3!$B:$B)</f>
        <v>0.38500000000000001</v>
      </c>
      <c r="O23" s="7">
        <f>_xlfn.XLOOKUP($EC23,Sheet3!$A:$A,Sheet3!$B:$B)</f>
        <v>0.38</v>
      </c>
      <c r="P23" s="7">
        <f>_xlfn.XLOOKUP($ED23,Sheet3!$A:$A,Sheet3!$B:$B)</f>
        <v>0</v>
      </c>
      <c r="Q23" s="7">
        <f>_xlfn.XLOOKUP($EE23,Sheet3!$A:$A,Sheet3!$B:$B)</f>
        <v>0.32</v>
      </c>
      <c r="R23" s="7">
        <f>_xlfn.XLOOKUP($EF23,Sheet3!$A:$A,Sheet3!$B:$B)</f>
        <v>0.22</v>
      </c>
      <c r="S23" s="7">
        <f>_xlfn.XLOOKUP($EG23,Sheet3!$A:$A,Sheet3!$B:$B)</f>
        <v>0.2</v>
      </c>
      <c r="T23" s="7">
        <f>_xlfn.XLOOKUP($EH23,Sheet3!$A:$A,Sheet3!$B:$B)</f>
        <v>0</v>
      </c>
      <c r="U23" s="7">
        <f>_xlfn.XLOOKUP($EI23,Sheet3!$A:$A,Sheet3!$B:$B)</f>
        <v>0.17</v>
      </c>
      <c r="V23" s="7">
        <f>_xlfn.XLOOKUP($EJ23,Sheet3!$A:$A,Sheet3!$B:$B)</f>
        <v>0.16</v>
      </c>
      <c r="W23" s="7">
        <f>_xlfn.XLOOKUP($EK23,Sheet3!$A:$A,Sheet3!$B:$B)</f>
        <v>0.3</v>
      </c>
      <c r="X23" s="7">
        <f>_xlfn.XLOOKUP($EL23,Sheet3!$A:$A,Sheet3!$B:$B)</f>
        <v>0.17</v>
      </c>
      <c r="Y23" s="7">
        <f>_xlfn.XLOOKUP($EM23,Sheet3!$A:$A,Sheet3!$B:$B)</f>
        <v>0.13</v>
      </c>
      <c r="Z23" s="7">
        <f>_xlfn.XLOOKUP($EN23,Sheet3!$A:$A,Sheet3!$B:$B)</f>
        <v>0.03</v>
      </c>
      <c r="AA23" s="7">
        <f>_xlfn.XLOOKUP($EO23,Sheet3!$A:$A,Sheet3!$B:$B)</f>
        <v>0.18</v>
      </c>
      <c r="AB23" s="7">
        <f>_xlfn.XLOOKUP($EP23,Sheet3!$A:$A,Sheet3!$B:$B)</f>
        <v>0.3</v>
      </c>
      <c r="AC23" s="7">
        <f t="shared" si="8"/>
        <v>2.82</v>
      </c>
      <c r="AD23" s="7">
        <f t="shared" si="9"/>
        <v>2.36</v>
      </c>
      <c r="AE23" s="7">
        <f>_xlfn.XLOOKUP($EB23,Sheet3!$A:$A,Sheet3!$C:$C)</f>
        <v>0.44500000000000001</v>
      </c>
      <c r="AF23" s="7">
        <f>_xlfn.XLOOKUP($EC23,Sheet3!$A:$A,Sheet3!$C:$C)</f>
        <v>0.4</v>
      </c>
      <c r="AG23" s="7">
        <f>_xlfn.XLOOKUP($ED23,Sheet3!$A:$A,Sheet3!$C:$C)</f>
        <v>0</v>
      </c>
      <c r="AH23" s="7">
        <f>_xlfn.XLOOKUP($EE23,Sheet3!$A:$A,Sheet3!$C:$C)</f>
        <v>0.33</v>
      </c>
      <c r="AI23" s="7">
        <f>_xlfn.XLOOKUP($EF23,Sheet3!$A:$A,Sheet3!$C:$C)</f>
        <v>0.26</v>
      </c>
      <c r="AJ23" s="7">
        <f>_xlfn.XLOOKUP($EG23,Sheet3!$A:$A,Sheet3!$C:$C)</f>
        <v>0.25</v>
      </c>
      <c r="AK23" s="7">
        <f>_xlfn.XLOOKUP($EH23,Sheet3!$A:$A,Sheet3!$C:$C)</f>
        <v>0</v>
      </c>
      <c r="AL23" s="7">
        <f>_xlfn.XLOOKUP($EI23,Sheet3!$A:$A,Sheet3!$C:$C)</f>
        <v>0.18</v>
      </c>
      <c r="AM23" s="7">
        <f>_xlfn.XLOOKUP($EJ23,Sheet3!$A:$A,Sheet3!$C:$C)</f>
        <v>0.16</v>
      </c>
      <c r="AN23" s="7">
        <f>_xlfn.XLOOKUP($EK23,Sheet3!$A:$A,Sheet3!$C:$C)</f>
        <v>0.28999999999999998</v>
      </c>
      <c r="AO23" s="7">
        <f>_xlfn.XLOOKUP($EL23,Sheet3!$A:$A,Sheet3!$C:$C)</f>
        <v>0.21</v>
      </c>
      <c r="AP23" s="7">
        <f>_xlfn.XLOOKUP($EM23,Sheet3!$A:$A,Sheet3!$C:$C)</f>
        <v>0.17</v>
      </c>
      <c r="AQ23" s="7">
        <f>_xlfn.XLOOKUP($EN23,Sheet3!$A:$A,Sheet3!$C:$C)</f>
        <v>0.04</v>
      </c>
      <c r="AR23" s="7">
        <f>_xlfn.XLOOKUP($EO23,Sheet3!$A:$A,Sheet3!$C:$C)</f>
        <v>0.11</v>
      </c>
      <c r="AS23" s="7">
        <f>_xlfn.XLOOKUP($EP23,Sheet3!$A:$A,Sheet3!$C:$C)</f>
        <v>0.33</v>
      </c>
      <c r="AT23" s="7">
        <f t="shared" si="10"/>
        <v>3.18</v>
      </c>
      <c r="AU23" s="7">
        <f t="shared" si="11"/>
        <v>2.5500000000000003</v>
      </c>
      <c r="AV23" s="7">
        <f>_xlfn.XLOOKUP($EB23,Sheet3!$A:$A,Sheet3!$D:$D)</f>
        <v>0.46500000000000002</v>
      </c>
      <c r="AW23" s="7">
        <f>_xlfn.XLOOKUP($EC23,Sheet3!$A:$A,Sheet3!$D:$D)</f>
        <v>0.41</v>
      </c>
      <c r="AX23" s="7">
        <f>_xlfn.XLOOKUP($ED23,Sheet3!$A:$A,Sheet3!$D:$D)</f>
        <v>0</v>
      </c>
      <c r="AY23" s="7">
        <f>_xlfn.XLOOKUP($EE23,Sheet3!$A:$A,Sheet3!$D:$D)</f>
        <v>0.33</v>
      </c>
      <c r="AZ23" s="7">
        <f>_xlfn.XLOOKUP($EF23,Sheet3!$A:$A,Sheet3!$D:$D)</f>
        <v>0.15</v>
      </c>
      <c r="BA23" s="7">
        <f>_xlfn.XLOOKUP($EG23,Sheet3!$A:$A,Sheet3!$D:$D)</f>
        <v>0.14000000000000001</v>
      </c>
      <c r="BB23" s="7">
        <f>_xlfn.XLOOKUP($EH23,Sheet3!$A:$A,Sheet3!$D:$D)</f>
        <v>0</v>
      </c>
      <c r="BC23" s="7">
        <f>_xlfn.XLOOKUP($EI23,Sheet3!$A:$A,Sheet3!$D:$D)</f>
        <v>0.17</v>
      </c>
      <c r="BD23" s="7">
        <f>_xlfn.XLOOKUP($EJ23,Sheet3!$A:$A,Sheet3!$D:$D)</f>
        <v>0.16</v>
      </c>
      <c r="BE23" s="7">
        <f>_xlfn.XLOOKUP($EK23,Sheet3!$A:$A,Sheet3!$D:$D)</f>
        <v>0.36</v>
      </c>
      <c r="BF23" s="7">
        <f>_xlfn.XLOOKUP($EL23,Sheet3!$A:$A,Sheet3!$D:$D)</f>
        <v>0.17</v>
      </c>
      <c r="BG23" s="7">
        <f>_xlfn.XLOOKUP($EM23,Sheet3!$A:$A,Sheet3!$D:$D)</f>
        <v>0.11</v>
      </c>
      <c r="BH23" s="7">
        <f>_xlfn.XLOOKUP($EN23,Sheet3!$A:$A,Sheet3!$D:$D)</f>
        <v>0.03</v>
      </c>
      <c r="BI23" s="7">
        <f>_xlfn.XLOOKUP($EO23,Sheet3!$A:$A,Sheet3!$D:$D)</f>
        <v>0.31</v>
      </c>
      <c r="BJ23" s="7">
        <f>_xlfn.XLOOKUP($EP23,Sheet3!$A:$A,Sheet3!$D:$D)</f>
        <v>0.31</v>
      </c>
      <c r="BK23" s="7">
        <f t="shared" si="12"/>
        <v>3.23</v>
      </c>
      <c r="BL23" s="7">
        <f t="shared" si="13"/>
        <v>2.38</v>
      </c>
      <c r="BM23" s="7">
        <f>_xlfn.XLOOKUP($EB23,Sheet3!$A:$A,Sheet3!$E:$E)</f>
        <v>0.245</v>
      </c>
      <c r="BN23" s="7">
        <f>_xlfn.XLOOKUP($EC23,Sheet3!$A:$A,Sheet3!$E:$E)</f>
        <v>0.34</v>
      </c>
      <c r="BO23" s="7">
        <f>_xlfn.XLOOKUP($ED23,Sheet3!$A:$A,Sheet3!$E:$E)</f>
        <v>0</v>
      </c>
      <c r="BP23" s="7">
        <f>_xlfn.XLOOKUP($EE23,Sheet3!$A:$A,Sheet3!$E:$E)</f>
        <v>0.28999999999999998</v>
      </c>
      <c r="BQ23" s="7">
        <f>_xlfn.XLOOKUP($EF23,Sheet3!$A:$A,Sheet3!$E:$E)</f>
        <v>0.23</v>
      </c>
      <c r="BR23" s="7">
        <f>_xlfn.XLOOKUP($EG23,Sheet3!$A:$A,Sheet3!$E:$E)</f>
        <v>0.18</v>
      </c>
      <c r="BS23" s="7">
        <f>_xlfn.XLOOKUP($EH23,Sheet3!$A:$A,Sheet3!$E:$E)</f>
        <v>0</v>
      </c>
      <c r="BT23" s="7">
        <f>_xlfn.XLOOKUP($EI23,Sheet3!$A:$A,Sheet3!$E:$E)</f>
        <v>0.15</v>
      </c>
      <c r="BU23" s="7">
        <f>_xlfn.XLOOKUP($EJ23,Sheet3!$A:$A,Sheet3!$E:$E)</f>
        <v>0.16</v>
      </c>
      <c r="BV23" s="7">
        <f>_xlfn.XLOOKUP($EK23,Sheet3!$A:$A,Sheet3!$E:$E)</f>
        <v>0.28000000000000003</v>
      </c>
      <c r="BW23" s="7">
        <f>_xlfn.XLOOKUP($EL23,Sheet3!$A:$A,Sheet3!$E:$E)</f>
        <v>0.12</v>
      </c>
      <c r="BX23" s="7">
        <f>_xlfn.XLOOKUP($EM23,Sheet3!$A:$A,Sheet3!$E:$E)</f>
        <v>0.1</v>
      </c>
      <c r="BY23" s="7">
        <f>_xlfn.XLOOKUP($EN23,Sheet3!$A:$A,Sheet3!$E:$E)</f>
        <v>0.03</v>
      </c>
      <c r="BZ23" s="7">
        <f>_xlfn.XLOOKUP($EO23,Sheet3!$A:$A,Sheet3!$E:$E)</f>
        <v>0.14000000000000001</v>
      </c>
      <c r="CA23" s="7">
        <f>_xlfn.XLOOKUP($EP23,Sheet3!$A:$A,Sheet3!$E:$E)</f>
        <v>0.26</v>
      </c>
      <c r="CB23" s="7">
        <f t="shared" si="14"/>
        <v>2.0600000000000005</v>
      </c>
      <c r="CC23" s="7">
        <f t="shared" si="15"/>
        <v>2.1399999999999997</v>
      </c>
      <c r="CD23" s="22">
        <f t="shared" si="16"/>
        <v>5.18</v>
      </c>
      <c r="CE23" s="53">
        <v>32</v>
      </c>
      <c r="CF23" s="23">
        <f t="shared" si="17"/>
        <v>5.6099999999999994</v>
      </c>
      <c r="CG23" s="23">
        <f t="shared" si="18"/>
        <v>4.2</v>
      </c>
      <c r="CH23" s="23">
        <v>12</v>
      </c>
      <c r="CI23" s="24">
        <f t="shared" si="19"/>
        <v>5.73</v>
      </c>
      <c r="CJ23" s="20">
        <f t="shared" si="20"/>
        <v>8.2799999999999985E-2</v>
      </c>
      <c r="CK23" s="20">
        <f t="shared" si="21"/>
        <v>0.11559999999999999</v>
      </c>
      <c r="CL23" s="20">
        <f t="shared" si="22"/>
        <v>7.4799999999999991E-2</v>
      </c>
      <c r="CM23" s="20">
        <f t="shared" si="23"/>
        <v>5.6799999999999996E-2</v>
      </c>
      <c r="CN23" s="25">
        <f t="shared" si="24"/>
        <v>1.8644223501366359</v>
      </c>
      <c r="CO23" s="28">
        <f t="shared" si="25"/>
        <v>0.95418470418470414</v>
      </c>
      <c r="CP23" s="28">
        <f t="shared" si="26"/>
        <v>1.499235353055951</v>
      </c>
      <c r="CQ23" s="27">
        <f t="shared" si="27"/>
        <v>0.95607738381336194</v>
      </c>
      <c r="CR23" s="54">
        <v>7.0000000000000007E-2</v>
      </c>
      <c r="CS23" s="54">
        <v>0.19</v>
      </c>
      <c r="CT23" s="54">
        <v>0.1</v>
      </c>
      <c r="CU23" s="54">
        <v>0.05</v>
      </c>
      <c r="CV23" s="54">
        <v>0.28000000000000003</v>
      </c>
      <c r="CW23" s="54">
        <v>0.31</v>
      </c>
      <c r="CX23" s="55">
        <v>0.26</v>
      </c>
      <c r="CY23" s="55">
        <v>0.14000000000000001</v>
      </c>
      <c r="CZ23" s="55">
        <v>0.12</v>
      </c>
      <c r="DA23" s="54">
        <v>0.08</v>
      </c>
      <c r="DB23" s="54">
        <v>0.26</v>
      </c>
      <c r="DC23" s="54">
        <v>0.18</v>
      </c>
      <c r="DD23" s="54">
        <v>0.08</v>
      </c>
      <c r="DE23" s="54">
        <v>0.18</v>
      </c>
      <c r="DF23" s="54">
        <v>0.12</v>
      </c>
      <c r="DG23" s="54">
        <v>0.06</v>
      </c>
      <c r="DH23" s="54">
        <v>0.27</v>
      </c>
      <c r="DI23" s="54">
        <v>0.28999999999999998</v>
      </c>
      <c r="DJ23" s="54">
        <v>0.17</v>
      </c>
      <c r="DK23" s="54">
        <v>0.3</v>
      </c>
      <c r="DL23" s="54">
        <v>0.13</v>
      </c>
      <c r="DM23" s="54">
        <v>0.09</v>
      </c>
      <c r="DN23" s="54">
        <v>0.2</v>
      </c>
      <c r="DO23" s="54">
        <v>0.1</v>
      </c>
      <c r="DP23" s="54">
        <v>0.03</v>
      </c>
      <c r="DQ23" s="54">
        <v>0.25</v>
      </c>
      <c r="DR23" s="54">
        <v>0.32</v>
      </c>
      <c r="DS23" s="54">
        <v>0.11</v>
      </c>
      <c r="DT23" s="54">
        <v>0.23</v>
      </c>
      <c r="DU23" s="54">
        <v>0.12</v>
      </c>
      <c r="DV23" s="54">
        <v>0.05</v>
      </c>
      <c r="DW23" s="54">
        <v>0.18</v>
      </c>
      <c r="DX23" s="54">
        <v>0.08</v>
      </c>
      <c r="DY23" s="54">
        <v>0.04</v>
      </c>
      <c r="DZ23" s="54">
        <v>0.32</v>
      </c>
      <c r="EA23" s="54">
        <v>0.32</v>
      </c>
      <c r="EB23" s="2" t="s">
        <v>158</v>
      </c>
      <c r="EC23" t="s">
        <v>100</v>
      </c>
      <c r="EE23" t="s">
        <v>102</v>
      </c>
      <c r="EF23" t="s">
        <v>148</v>
      </c>
      <c r="EG23" t="s">
        <v>154</v>
      </c>
      <c r="EI23" t="s">
        <v>155</v>
      </c>
      <c r="EJ23" t="s">
        <v>156</v>
      </c>
      <c r="EK23" t="s">
        <v>108</v>
      </c>
      <c r="EL23" t="s">
        <v>106</v>
      </c>
      <c r="EM23" t="s">
        <v>110</v>
      </c>
      <c r="EN23" t="s">
        <v>115</v>
      </c>
      <c r="EO23" t="s">
        <v>112</v>
      </c>
      <c r="EP23" t="s">
        <v>117</v>
      </c>
    </row>
    <row r="24" spans="1:146" ht="28" customHeight="1" x14ac:dyDescent="0.2">
      <c r="A24" s="36" t="s">
        <v>72</v>
      </c>
      <c r="B24" s="10">
        <v>21</v>
      </c>
      <c r="C24" s="11">
        <v>29</v>
      </c>
      <c r="D24" s="11">
        <v>22</v>
      </c>
      <c r="E24" s="12">
        <v>16</v>
      </c>
      <c r="F24" s="16">
        <f t="shared" si="0"/>
        <v>0.65</v>
      </c>
      <c r="G24" s="17">
        <f t="shared" si="1"/>
        <v>0.65</v>
      </c>
      <c r="H24" s="17">
        <f t="shared" si="2"/>
        <v>0.65</v>
      </c>
      <c r="I24" s="18">
        <f t="shared" si="3"/>
        <v>0.65</v>
      </c>
      <c r="J24" s="19">
        <f t="shared" si="4"/>
        <v>0.1</v>
      </c>
      <c r="K24" s="20">
        <f t="shared" si="5"/>
        <v>0.09</v>
      </c>
      <c r="L24" s="20">
        <f t="shared" si="6"/>
        <v>7.0000000000000007E-2</v>
      </c>
      <c r="M24" s="21">
        <f t="shared" si="7"/>
        <v>0.16</v>
      </c>
      <c r="N24" s="7">
        <f>_xlfn.XLOOKUP($EB24,Sheet3!$A:$A,Sheet3!$B:$B)</f>
        <v>0.38</v>
      </c>
      <c r="O24" s="7">
        <f>_xlfn.XLOOKUP($EC24,Sheet3!$A:$A,Sheet3!$B:$B)</f>
        <v>0.38</v>
      </c>
      <c r="P24" s="7">
        <f>_xlfn.XLOOKUP($ED24,Sheet3!$A:$A,Sheet3!$B:$B)</f>
        <v>0</v>
      </c>
      <c r="Q24" s="7">
        <f>_xlfn.XLOOKUP($EE24,Sheet3!$A:$A,Sheet3!$B:$B)</f>
        <v>0.32</v>
      </c>
      <c r="R24" s="7">
        <f>_xlfn.XLOOKUP($EF24,Sheet3!$A:$A,Sheet3!$B:$B)</f>
        <v>0.22</v>
      </c>
      <c r="S24" s="7">
        <f>_xlfn.XLOOKUP($EG24,Sheet3!$A:$A,Sheet3!$B:$B)</f>
        <v>0.2</v>
      </c>
      <c r="T24" s="7">
        <f>_xlfn.XLOOKUP($EH24,Sheet3!$A:$A,Sheet3!$B:$B)</f>
        <v>0</v>
      </c>
      <c r="U24" s="7">
        <f>_xlfn.XLOOKUP($EI24,Sheet3!$A:$A,Sheet3!$B:$B)</f>
        <v>0.17</v>
      </c>
      <c r="V24" s="7">
        <f>_xlfn.XLOOKUP($EJ24,Sheet3!$A:$A,Sheet3!$B:$B)</f>
        <v>0.22</v>
      </c>
      <c r="W24" s="7">
        <f>_xlfn.XLOOKUP($EK24,Sheet3!$A:$A,Sheet3!$B:$B)</f>
        <v>0.3</v>
      </c>
      <c r="X24" s="7">
        <f>_xlfn.XLOOKUP($EL24,Sheet3!$A:$A,Sheet3!$B:$B)</f>
        <v>0.17</v>
      </c>
      <c r="Y24" s="7">
        <f>_xlfn.XLOOKUP($EM24,Sheet3!$A:$A,Sheet3!$B:$B)</f>
        <v>0.13</v>
      </c>
      <c r="Z24" s="7">
        <f>_xlfn.XLOOKUP($EN24,Sheet3!$A:$A,Sheet3!$B:$B)</f>
        <v>0.61</v>
      </c>
      <c r="AA24" s="7">
        <f>_xlfn.XLOOKUP($EO24,Sheet3!$A:$A,Sheet3!$B:$B)</f>
        <v>0.1</v>
      </c>
      <c r="AB24" s="7">
        <f>_xlfn.XLOOKUP($EP24,Sheet3!$A:$A,Sheet3!$B:$B)</f>
        <v>0.3</v>
      </c>
      <c r="AC24" s="7">
        <f t="shared" si="8"/>
        <v>4.46</v>
      </c>
      <c r="AD24" s="7">
        <f t="shared" si="9"/>
        <v>2.42</v>
      </c>
      <c r="AE24" s="7">
        <f>_xlfn.XLOOKUP($EB24,Sheet3!$A:$A,Sheet3!$C:$C)</f>
        <v>0.85</v>
      </c>
      <c r="AF24" s="7">
        <f>_xlfn.XLOOKUP($EC24,Sheet3!$A:$A,Sheet3!$C:$C)</f>
        <v>0.4</v>
      </c>
      <c r="AG24" s="7">
        <f>_xlfn.XLOOKUP($ED24,Sheet3!$A:$A,Sheet3!$C:$C)</f>
        <v>0</v>
      </c>
      <c r="AH24" s="7">
        <f>_xlfn.XLOOKUP($EE24,Sheet3!$A:$A,Sheet3!$C:$C)</f>
        <v>0.33</v>
      </c>
      <c r="AI24" s="7">
        <f>_xlfn.XLOOKUP($EF24,Sheet3!$A:$A,Sheet3!$C:$C)</f>
        <v>0.26</v>
      </c>
      <c r="AJ24" s="7">
        <f>_xlfn.XLOOKUP($EG24,Sheet3!$A:$A,Sheet3!$C:$C)</f>
        <v>0.25</v>
      </c>
      <c r="AK24" s="7">
        <f>_xlfn.XLOOKUP($EH24,Sheet3!$A:$A,Sheet3!$C:$C)</f>
        <v>0</v>
      </c>
      <c r="AL24" s="7">
        <f>_xlfn.XLOOKUP($EI24,Sheet3!$A:$A,Sheet3!$C:$C)</f>
        <v>0.18</v>
      </c>
      <c r="AM24" s="7">
        <f>_xlfn.XLOOKUP($EJ24,Sheet3!$A:$A,Sheet3!$C:$C)</f>
        <v>0.23</v>
      </c>
      <c r="AN24" s="7">
        <f>_xlfn.XLOOKUP($EK24,Sheet3!$A:$A,Sheet3!$C:$C)</f>
        <v>0.28999999999999998</v>
      </c>
      <c r="AO24" s="7">
        <f>_xlfn.XLOOKUP($EL24,Sheet3!$A:$A,Sheet3!$C:$C)</f>
        <v>0.21</v>
      </c>
      <c r="AP24" s="7">
        <f>_xlfn.XLOOKUP($EM24,Sheet3!$A:$A,Sheet3!$C:$C)</f>
        <v>0.17</v>
      </c>
      <c r="AQ24" s="7">
        <f>_xlfn.XLOOKUP($EN24,Sheet3!$A:$A,Sheet3!$C:$C)</f>
        <v>0.52</v>
      </c>
      <c r="AR24" s="7">
        <f>_xlfn.XLOOKUP($EO24,Sheet3!$A:$A,Sheet3!$C:$C)</f>
        <v>0.13</v>
      </c>
      <c r="AS24" s="7">
        <f>_xlfn.XLOOKUP($EP24,Sheet3!$A:$A,Sheet3!$C:$C)</f>
        <v>0.33</v>
      </c>
      <c r="AT24" s="7">
        <f t="shared" si="10"/>
        <v>6.2600000000000007</v>
      </c>
      <c r="AU24" s="7">
        <f t="shared" si="11"/>
        <v>2.62</v>
      </c>
      <c r="AV24" s="7">
        <f>_xlfn.XLOOKUP($EB24,Sheet3!$A:$A,Sheet3!$D:$D)</f>
        <v>0.02</v>
      </c>
      <c r="AW24" s="7">
        <f>_xlfn.XLOOKUP($EC24,Sheet3!$A:$A,Sheet3!$D:$D)</f>
        <v>0.41</v>
      </c>
      <c r="AX24" s="7">
        <f>_xlfn.XLOOKUP($ED24,Sheet3!$A:$A,Sheet3!$D:$D)</f>
        <v>0</v>
      </c>
      <c r="AY24" s="7">
        <f>_xlfn.XLOOKUP($EE24,Sheet3!$A:$A,Sheet3!$D:$D)</f>
        <v>0.33</v>
      </c>
      <c r="AZ24" s="7">
        <f>_xlfn.XLOOKUP($EF24,Sheet3!$A:$A,Sheet3!$D:$D)</f>
        <v>0.15</v>
      </c>
      <c r="BA24" s="7">
        <f>_xlfn.XLOOKUP($EG24,Sheet3!$A:$A,Sheet3!$D:$D)</f>
        <v>0.14000000000000001</v>
      </c>
      <c r="BB24" s="7">
        <f>_xlfn.XLOOKUP($EH24,Sheet3!$A:$A,Sheet3!$D:$D)</f>
        <v>0</v>
      </c>
      <c r="BC24" s="7">
        <f>_xlfn.XLOOKUP($EI24,Sheet3!$A:$A,Sheet3!$D:$D)</f>
        <v>0.17</v>
      </c>
      <c r="BD24" s="7">
        <f>_xlfn.XLOOKUP($EJ24,Sheet3!$A:$A,Sheet3!$D:$D)</f>
        <v>0.26</v>
      </c>
      <c r="BE24" s="7">
        <f>_xlfn.XLOOKUP($EK24,Sheet3!$A:$A,Sheet3!$D:$D)</f>
        <v>0.36</v>
      </c>
      <c r="BF24" s="7">
        <f>_xlfn.XLOOKUP($EL24,Sheet3!$A:$A,Sheet3!$D:$D)</f>
        <v>0.17</v>
      </c>
      <c r="BG24" s="7">
        <f>_xlfn.XLOOKUP($EM24,Sheet3!$A:$A,Sheet3!$D:$D)</f>
        <v>0.11</v>
      </c>
      <c r="BH24" s="7">
        <f>_xlfn.XLOOKUP($EN24,Sheet3!$A:$A,Sheet3!$D:$D)</f>
        <v>0.66</v>
      </c>
      <c r="BI24" s="7">
        <f>_xlfn.XLOOKUP($EO24,Sheet3!$A:$A,Sheet3!$D:$D)</f>
        <v>7.0000000000000007E-2</v>
      </c>
      <c r="BJ24" s="7">
        <f>_xlfn.XLOOKUP($EP24,Sheet3!$A:$A,Sheet3!$D:$D)</f>
        <v>0.31</v>
      </c>
      <c r="BK24" s="7">
        <f t="shared" si="12"/>
        <v>3.0999999999999996</v>
      </c>
      <c r="BL24" s="7">
        <f t="shared" si="13"/>
        <v>2.48</v>
      </c>
      <c r="BM24" s="7">
        <f>_xlfn.XLOOKUP($EB24,Sheet3!$A:$A,Sheet3!$E:$E)</f>
        <v>0.18</v>
      </c>
      <c r="BN24" s="7">
        <f>_xlfn.XLOOKUP($EC24,Sheet3!$A:$A,Sheet3!$E:$E)</f>
        <v>0.34</v>
      </c>
      <c r="BO24" s="7">
        <f>_xlfn.XLOOKUP($ED24,Sheet3!$A:$A,Sheet3!$E:$E)</f>
        <v>0</v>
      </c>
      <c r="BP24" s="7">
        <f>_xlfn.XLOOKUP($EE24,Sheet3!$A:$A,Sheet3!$E:$E)</f>
        <v>0.28999999999999998</v>
      </c>
      <c r="BQ24" s="7">
        <f>_xlfn.XLOOKUP($EF24,Sheet3!$A:$A,Sheet3!$E:$E)</f>
        <v>0.23</v>
      </c>
      <c r="BR24" s="7">
        <f>_xlfn.XLOOKUP($EG24,Sheet3!$A:$A,Sheet3!$E:$E)</f>
        <v>0.18</v>
      </c>
      <c r="BS24" s="7">
        <f>_xlfn.XLOOKUP($EH24,Sheet3!$A:$A,Sheet3!$E:$E)</f>
        <v>0</v>
      </c>
      <c r="BT24" s="7">
        <f>_xlfn.XLOOKUP($EI24,Sheet3!$A:$A,Sheet3!$E:$E)</f>
        <v>0.15</v>
      </c>
      <c r="BU24" s="7">
        <f>_xlfn.XLOOKUP($EJ24,Sheet3!$A:$A,Sheet3!$E:$E)</f>
        <v>0.18</v>
      </c>
      <c r="BV24" s="7">
        <f>_xlfn.XLOOKUP($EK24,Sheet3!$A:$A,Sheet3!$E:$E)</f>
        <v>0.28000000000000003</v>
      </c>
      <c r="BW24" s="7">
        <f>_xlfn.XLOOKUP($EL24,Sheet3!$A:$A,Sheet3!$E:$E)</f>
        <v>0.12</v>
      </c>
      <c r="BX24" s="7">
        <f>_xlfn.XLOOKUP($EM24,Sheet3!$A:$A,Sheet3!$E:$E)</f>
        <v>0.1</v>
      </c>
      <c r="BY24" s="7">
        <f>_xlfn.XLOOKUP($EN24,Sheet3!$A:$A,Sheet3!$E:$E)</f>
        <v>0.65</v>
      </c>
      <c r="BZ24" s="7">
        <f>_xlfn.XLOOKUP($EO24,Sheet3!$A:$A,Sheet3!$E:$E)</f>
        <v>0.09</v>
      </c>
      <c r="CA24" s="7">
        <f>_xlfn.XLOOKUP($EP24,Sheet3!$A:$A,Sheet3!$E:$E)</f>
        <v>0.26</v>
      </c>
      <c r="CB24" s="7">
        <f t="shared" si="14"/>
        <v>3.6100000000000003</v>
      </c>
      <c r="CC24" s="7">
        <f t="shared" si="15"/>
        <v>2.16</v>
      </c>
      <c r="CD24" s="22">
        <f t="shared" si="16"/>
        <v>6.88</v>
      </c>
      <c r="CE24" s="53">
        <v>47</v>
      </c>
      <c r="CF24" s="23">
        <f t="shared" si="17"/>
        <v>5.58</v>
      </c>
      <c r="CG24" s="23">
        <f t="shared" si="18"/>
        <v>5.7700000000000005</v>
      </c>
      <c r="CH24" s="23">
        <v>30</v>
      </c>
      <c r="CI24" s="24">
        <f t="shared" si="19"/>
        <v>8.8800000000000008</v>
      </c>
      <c r="CJ24" s="20">
        <f t="shared" si="20"/>
        <v>6.5000000000000002E-2</v>
      </c>
      <c r="CK24" s="20">
        <f t="shared" si="21"/>
        <v>5.8499999999999996E-2</v>
      </c>
      <c r="CL24" s="20">
        <f t="shared" si="22"/>
        <v>4.5500000000000006E-2</v>
      </c>
      <c r="CM24" s="20">
        <f t="shared" si="23"/>
        <v>0.10400000000000001</v>
      </c>
      <c r="CN24" s="25">
        <f t="shared" si="24"/>
        <v>1.8644107215535788</v>
      </c>
      <c r="CO24" s="28">
        <f t="shared" si="25"/>
        <v>0.77079354469060357</v>
      </c>
      <c r="CP24" s="28">
        <f t="shared" si="26"/>
        <v>1.4104466592838687</v>
      </c>
      <c r="CQ24" s="27">
        <f t="shared" si="27"/>
        <v>1.5690834473324213</v>
      </c>
      <c r="CR24" s="54">
        <v>7.0000000000000007E-2</v>
      </c>
      <c r="CS24" s="54">
        <v>0.17</v>
      </c>
      <c r="CT24" s="54">
        <v>0.08</v>
      </c>
      <c r="CU24" s="54">
        <v>0.06</v>
      </c>
      <c r="CV24" s="54">
        <v>0.27</v>
      </c>
      <c r="CW24" s="54">
        <v>0.35</v>
      </c>
      <c r="CX24" s="55">
        <v>0.24</v>
      </c>
      <c r="CY24" s="55">
        <v>0.14000000000000001</v>
      </c>
      <c r="CZ24" s="55">
        <v>0.1</v>
      </c>
      <c r="DA24" s="54">
        <v>0.16</v>
      </c>
      <c r="DB24" s="54">
        <v>0.28000000000000003</v>
      </c>
      <c r="DC24" s="54">
        <v>0.12</v>
      </c>
      <c r="DD24" s="54">
        <v>0.1</v>
      </c>
      <c r="DE24" s="54">
        <v>0.19</v>
      </c>
      <c r="DF24" s="54">
        <v>7.0000000000000007E-2</v>
      </c>
      <c r="DG24" s="54">
        <v>0.05</v>
      </c>
      <c r="DH24" s="54">
        <v>0.24</v>
      </c>
      <c r="DI24" s="54">
        <v>0.35</v>
      </c>
      <c r="DJ24" s="54">
        <v>0.09</v>
      </c>
      <c r="DK24" s="54">
        <v>0.24</v>
      </c>
      <c r="DL24" s="54">
        <v>0.15</v>
      </c>
      <c r="DM24" s="54">
        <v>0.06</v>
      </c>
      <c r="DN24" s="54">
        <v>0.18</v>
      </c>
      <c r="DO24" s="54">
        <v>0.09</v>
      </c>
      <c r="DP24" s="54">
        <v>0.06</v>
      </c>
      <c r="DQ24" s="54">
        <v>0.26</v>
      </c>
      <c r="DR24" s="54">
        <v>0.35</v>
      </c>
      <c r="DS24" s="54">
        <v>7.0000000000000007E-2</v>
      </c>
      <c r="DT24" s="54">
        <v>0.2</v>
      </c>
      <c r="DU24" s="54">
        <v>0.13</v>
      </c>
      <c r="DV24" s="54">
        <v>0.05</v>
      </c>
      <c r="DW24" s="54">
        <v>0.15</v>
      </c>
      <c r="DX24" s="54">
        <v>7.0000000000000007E-2</v>
      </c>
      <c r="DY24" s="54">
        <v>0.06</v>
      </c>
      <c r="DZ24" s="54">
        <v>0.32</v>
      </c>
      <c r="EA24" s="54">
        <v>0.35</v>
      </c>
      <c r="EB24" t="s">
        <v>99</v>
      </c>
      <c r="EC24" t="s">
        <v>100</v>
      </c>
      <c r="EE24" t="s">
        <v>102</v>
      </c>
      <c r="EF24" t="s">
        <v>148</v>
      </c>
      <c r="EG24" t="s">
        <v>154</v>
      </c>
      <c r="EI24" t="s">
        <v>155</v>
      </c>
      <c r="EJ24" t="s">
        <v>151</v>
      </c>
      <c r="EK24" t="s">
        <v>108</v>
      </c>
      <c r="EL24" t="s">
        <v>106</v>
      </c>
      <c r="EM24" t="s">
        <v>110</v>
      </c>
      <c r="EN24" t="s">
        <v>111</v>
      </c>
      <c r="EO24" t="s">
        <v>114</v>
      </c>
      <c r="EP24" t="s">
        <v>117</v>
      </c>
    </row>
    <row r="25" spans="1:146" ht="28" customHeight="1" x14ac:dyDescent="0.2">
      <c r="A25" s="37" t="s">
        <v>54</v>
      </c>
      <c r="B25" s="10">
        <v>22</v>
      </c>
      <c r="C25" s="11">
        <v>32</v>
      </c>
      <c r="D25" s="11">
        <v>26</v>
      </c>
      <c r="E25" s="12">
        <v>20</v>
      </c>
      <c r="F25" s="16">
        <f t="shared" si="0"/>
        <v>0.67999999999999994</v>
      </c>
      <c r="G25" s="17">
        <f t="shared" si="1"/>
        <v>0.7</v>
      </c>
      <c r="H25" s="17">
        <f t="shared" si="2"/>
        <v>0.67999999999999994</v>
      </c>
      <c r="I25" s="18">
        <f t="shared" si="3"/>
        <v>0.67999999999999994</v>
      </c>
      <c r="J25" s="19">
        <f t="shared" si="4"/>
        <v>0.12</v>
      </c>
      <c r="K25" s="20">
        <f t="shared" si="5"/>
        <v>0.13</v>
      </c>
      <c r="L25" s="20">
        <f t="shared" si="6"/>
        <v>0.09</v>
      </c>
      <c r="M25" s="21">
        <f t="shared" si="7"/>
        <v>0.15</v>
      </c>
      <c r="N25" s="7">
        <f>_xlfn.XLOOKUP($EB25,Sheet3!$A:$A,Sheet3!$B:$B)</f>
        <v>0.38</v>
      </c>
      <c r="O25" s="7">
        <f>_xlfn.XLOOKUP($EC25,Sheet3!$A:$A,Sheet3!$B:$B)</f>
        <v>0.38</v>
      </c>
      <c r="P25" s="7">
        <f>_xlfn.XLOOKUP($ED25,Sheet3!$A:$A,Sheet3!$B:$B)</f>
        <v>0</v>
      </c>
      <c r="Q25" s="7">
        <f>_xlfn.XLOOKUP($EE25,Sheet3!$A:$A,Sheet3!$B:$B)</f>
        <v>0.32</v>
      </c>
      <c r="R25" s="7">
        <f>_xlfn.XLOOKUP($EF25,Sheet3!$A:$A,Sheet3!$B:$B)</f>
        <v>0.22</v>
      </c>
      <c r="S25" s="7">
        <f>_xlfn.XLOOKUP($EG25,Sheet3!$A:$A,Sheet3!$B:$B)</f>
        <v>0.2</v>
      </c>
      <c r="T25" s="7">
        <f>_xlfn.XLOOKUP($EH25,Sheet3!$A:$A,Sheet3!$B:$B)</f>
        <v>0</v>
      </c>
      <c r="U25" s="7">
        <f>_xlfn.XLOOKUP($EI25,Sheet3!$A:$A,Sheet3!$B:$B)</f>
        <v>0.17</v>
      </c>
      <c r="V25" s="7">
        <f>_xlfn.XLOOKUP($EJ25,Sheet3!$A:$A,Sheet3!$B:$B)</f>
        <v>0.16</v>
      </c>
      <c r="W25" s="7">
        <f>_xlfn.XLOOKUP($EK25,Sheet3!$A:$A,Sheet3!$B:$B)</f>
        <v>0.3</v>
      </c>
      <c r="X25" s="7">
        <f>_xlfn.XLOOKUP($EL25,Sheet3!$A:$A,Sheet3!$B:$B)</f>
        <v>0.17</v>
      </c>
      <c r="Y25" s="7">
        <f>_xlfn.XLOOKUP($EM25,Sheet3!$A:$A,Sheet3!$B:$B)</f>
        <v>0.13</v>
      </c>
      <c r="Z25" s="7">
        <f>_xlfn.XLOOKUP($EN25,Sheet3!$A:$A,Sheet3!$B:$B)</f>
        <v>0.03</v>
      </c>
      <c r="AA25" s="7">
        <f>_xlfn.XLOOKUP($EO25,Sheet3!$A:$A,Sheet3!$B:$B)</f>
        <v>0.1</v>
      </c>
      <c r="AB25" s="7">
        <f>_xlfn.XLOOKUP($EP25,Sheet3!$A:$A,Sheet3!$B:$B)</f>
        <v>0.3</v>
      </c>
      <c r="AC25" s="7">
        <f t="shared" si="8"/>
        <v>2.7199999999999998</v>
      </c>
      <c r="AD25" s="7">
        <f t="shared" si="9"/>
        <v>2.36</v>
      </c>
      <c r="AE25" s="7">
        <f>_xlfn.XLOOKUP($EB25,Sheet3!$A:$A,Sheet3!$C:$C)</f>
        <v>0.85</v>
      </c>
      <c r="AF25" s="7">
        <f>_xlfn.XLOOKUP($EC25,Sheet3!$A:$A,Sheet3!$C:$C)</f>
        <v>0.4</v>
      </c>
      <c r="AG25" s="7">
        <f>_xlfn.XLOOKUP($ED25,Sheet3!$A:$A,Sheet3!$C:$C)</f>
        <v>0</v>
      </c>
      <c r="AH25" s="7">
        <f>_xlfn.XLOOKUP($EE25,Sheet3!$A:$A,Sheet3!$C:$C)</f>
        <v>0.33</v>
      </c>
      <c r="AI25" s="7">
        <f>_xlfn.XLOOKUP($EF25,Sheet3!$A:$A,Sheet3!$C:$C)</f>
        <v>0.26</v>
      </c>
      <c r="AJ25" s="7">
        <f>_xlfn.XLOOKUP($EG25,Sheet3!$A:$A,Sheet3!$C:$C)</f>
        <v>0.25</v>
      </c>
      <c r="AK25" s="7">
        <f>_xlfn.XLOOKUP($EH25,Sheet3!$A:$A,Sheet3!$C:$C)</f>
        <v>0</v>
      </c>
      <c r="AL25" s="7">
        <f>_xlfn.XLOOKUP($EI25,Sheet3!$A:$A,Sheet3!$C:$C)</f>
        <v>0.18</v>
      </c>
      <c r="AM25" s="7">
        <f>_xlfn.XLOOKUP($EJ25,Sheet3!$A:$A,Sheet3!$C:$C)</f>
        <v>0.16</v>
      </c>
      <c r="AN25" s="7">
        <f>_xlfn.XLOOKUP($EK25,Sheet3!$A:$A,Sheet3!$C:$C)</f>
        <v>0.28999999999999998</v>
      </c>
      <c r="AO25" s="7">
        <f>_xlfn.XLOOKUP($EL25,Sheet3!$A:$A,Sheet3!$C:$C)</f>
        <v>0.21</v>
      </c>
      <c r="AP25" s="7">
        <f>_xlfn.XLOOKUP($EM25,Sheet3!$A:$A,Sheet3!$C:$C)</f>
        <v>0.17</v>
      </c>
      <c r="AQ25" s="7">
        <f>_xlfn.XLOOKUP($EN25,Sheet3!$A:$A,Sheet3!$C:$C)</f>
        <v>0.04</v>
      </c>
      <c r="AR25" s="7">
        <f>_xlfn.XLOOKUP($EO25,Sheet3!$A:$A,Sheet3!$C:$C)</f>
        <v>0.13</v>
      </c>
      <c r="AS25" s="7">
        <f>_xlfn.XLOOKUP($EP25,Sheet3!$A:$A,Sheet3!$C:$C)</f>
        <v>0.33</v>
      </c>
      <c r="AT25" s="7">
        <f t="shared" si="10"/>
        <v>4.82</v>
      </c>
      <c r="AU25" s="7">
        <f t="shared" si="11"/>
        <v>2.5500000000000003</v>
      </c>
      <c r="AV25" s="7">
        <f>_xlfn.XLOOKUP($EB25,Sheet3!$A:$A,Sheet3!$D:$D)</f>
        <v>0.02</v>
      </c>
      <c r="AW25" s="7">
        <f>_xlfn.XLOOKUP($EC25,Sheet3!$A:$A,Sheet3!$D:$D)</f>
        <v>0.41</v>
      </c>
      <c r="AX25" s="7">
        <f>_xlfn.XLOOKUP($ED25,Sheet3!$A:$A,Sheet3!$D:$D)</f>
        <v>0</v>
      </c>
      <c r="AY25" s="7">
        <f>_xlfn.XLOOKUP($EE25,Sheet3!$A:$A,Sheet3!$D:$D)</f>
        <v>0.33</v>
      </c>
      <c r="AZ25" s="7">
        <f>_xlfn.XLOOKUP($EF25,Sheet3!$A:$A,Sheet3!$D:$D)</f>
        <v>0.15</v>
      </c>
      <c r="BA25" s="7">
        <f>_xlfn.XLOOKUP($EG25,Sheet3!$A:$A,Sheet3!$D:$D)</f>
        <v>0.14000000000000001</v>
      </c>
      <c r="BB25" s="7">
        <f>_xlfn.XLOOKUP($EH25,Sheet3!$A:$A,Sheet3!$D:$D)</f>
        <v>0</v>
      </c>
      <c r="BC25" s="7">
        <f>_xlfn.XLOOKUP($EI25,Sheet3!$A:$A,Sheet3!$D:$D)</f>
        <v>0.17</v>
      </c>
      <c r="BD25" s="7">
        <f>_xlfn.XLOOKUP($EJ25,Sheet3!$A:$A,Sheet3!$D:$D)</f>
        <v>0.16</v>
      </c>
      <c r="BE25" s="7">
        <f>_xlfn.XLOOKUP($EK25,Sheet3!$A:$A,Sheet3!$D:$D)</f>
        <v>0.36</v>
      </c>
      <c r="BF25" s="7">
        <f>_xlfn.XLOOKUP($EL25,Sheet3!$A:$A,Sheet3!$D:$D)</f>
        <v>0.17</v>
      </c>
      <c r="BG25" s="7">
        <f>_xlfn.XLOOKUP($EM25,Sheet3!$A:$A,Sheet3!$D:$D)</f>
        <v>0.11</v>
      </c>
      <c r="BH25" s="7">
        <f>_xlfn.XLOOKUP($EN25,Sheet3!$A:$A,Sheet3!$D:$D)</f>
        <v>0.03</v>
      </c>
      <c r="BI25" s="7">
        <f>_xlfn.XLOOKUP($EO25,Sheet3!$A:$A,Sheet3!$D:$D)</f>
        <v>7.0000000000000007E-2</v>
      </c>
      <c r="BJ25" s="7">
        <f>_xlfn.XLOOKUP($EP25,Sheet3!$A:$A,Sheet3!$D:$D)</f>
        <v>0.31</v>
      </c>
      <c r="BK25" s="7">
        <f t="shared" si="12"/>
        <v>1.21</v>
      </c>
      <c r="BL25" s="7">
        <f t="shared" si="13"/>
        <v>2.38</v>
      </c>
      <c r="BM25" s="7">
        <f>_xlfn.XLOOKUP($EB25,Sheet3!$A:$A,Sheet3!$E:$E)</f>
        <v>0.18</v>
      </c>
      <c r="BN25" s="7">
        <f>_xlfn.XLOOKUP($EC25,Sheet3!$A:$A,Sheet3!$E:$E)</f>
        <v>0.34</v>
      </c>
      <c r="BO25" s="7">
        <f>_xlfn.XLOOKUP($ED25,Sheet3!$A:$A,Sheet3!$E:$E)</f>
        <v>0</v>
      </c>
      <c r="BP25" s="7">
        <f>_xlfn.XLOOKUP($EE25,Sheet3!$A:$A,Sheet3!$E:$E)</f>
        <v>0.28999999999999998</v>
      </c>
      <c r="BQ25" s="7">
        <f>_xlfn.XLOOKUP($EF25,Sheet3!$A:$A,Sheet3!$E:$E)</f>
        <v>0.23</v>
      </c>
      <c r="BR25" s="7">
        <f>_xlfn.XLOOKUP($EG25,Sheet3!$A:$A,Sheet3!$E:$E)</f>
        <v>0.18</v>
      </c>
      <c r="BS25" s="7">
        <f>_xlfn.XLOOKUP($EH25,Sheet3!$A:$A,Sheet3!$E:$E)</f>
        <v>0</v>
      </c>
      <c r="BT25" s="7">
        <f>_xlfn.XLOOKUP($EI25,Sheet3!$A:$A,Sheet3!$E:$E)</f>
        <v>0.15</v>
      </c>
      <c r="BU25" s="7">
        <f>_xlfn.XLOOKUP($EJ25,Sheet3!$A:$A,Sheet3!$E:$E)</f>
        <v>0.16</v>
      </c>
      <c r="BV25" s="7">
        <f>_xlfn.XLOOKUP($EK25,Sheet3!$A:$A,Sheet3!$E:$E)</f>
        <v>0.28000000000000003</v>
      </c>
      <c r="BW25" s="7">
        <f>_xlfn.XLOOKUP($EL25,Sheet3!$A:$A,Sheet3!$E:$E)</f>
        <v>0.12</v>
      </c>
      <c r="BX25" s="7">
        <f>_xlfn.XLOOKUP($EM25,Sheet3!$A:$A,Sheet3!$E:$E)</f>
        <v>0.1</v>
      </c>
      <c r="BY25" s="7">
        <f>_xlfn.XLOOKUP($EN25,Sheet3!$A:$A,Sheet3!$E:$E)</f>
        <v>0.03</v>
      </c>
      <c r="BZ25" s="7">
        <f>_xlfn.XLOOKUP($EO25,Sheet3!$A:$A,Sheet3!$E:$E)</f>
        <v>0.09</v>
      </c>
      <c r="CA25" s="7">
        <f>_xlfn.XLOOKUP($EP25,Sheet3!$A:$A,Sheet3!$E:$E)</f>
        <v>0.26</v>
      </c>
      <c r="CB25" s="7">
        <f t="shared" si="14"/>
        <v>1.7500000000000002</v>
      </c>
      <c r="CC25" s="7">
        <f t="shared" si="15"/>
        <v>2.1399999999999997</v>
      </c>
      <c r="CD25" s="22">
        <f t="shared" si="16"/>
        <v>5.08</v>
      </c>
      <c r="CE25" s="53">
        <v>20</v>
      </c>
      <c r="CF25" s="23">
        <f t="shared" si="17"/>
        <v>3.59</v>
      </c>
      <c r="CG25" s="23">
        <f t="shared" si="18"/>
        <v>3.8899999999999997</v>
      </c>
      <c r="CH25" s="23">
        <v>41</v>
      </c>
      <c r="CI25" s="24">
        <f t="shared" si="19"/>
        <v>7.370000000000001</v>
      </c>
      <c r="CJ25" s="20">
        <f t="shared" si="20"/>
        <v>8.1599999999999992E-2</v>
      </c>
      <c r="CK25" s="20">
        <f t="shared" si="21"/>
        <v>9.0999999999999998E-2</v>
      </c>
      <c r="CL25" s="20">
        <f t="shared" si="22"/>
        <v>6.1199999999999991E-2</v>
      </c>
      <c r="CM25" s="20">
        <f t="shared" si="23"/>
        <v>0.10199999999999999</v>
      </c>
      <c r="CN25" s="25">
        <f t="shared" si="24"/>
        <v>1.8338508052793767</v>
      </c>
      <c r="CO25" s="28">
        <f t="shared" si="25"/>
        <v>0.66434831508360914</v>
      </c>
      <c r="CP25" s="28">
        <f t="shared" si="26"/>
        <v>1.2969783262142065</v>
      </c>
      <c r="CQ25" s="27">
        <f t="shared" si="27"/>
        <v>1.388094489838676</v>
      </c>
      <c r="CR25" s="54">
        <v>7.0000000000000007E-2</v>
      </c>
      <c r="CS25" s="54">
        <v>0.18</v>
      </c>
      <c r="CT25" s="54">
        <v>0.09</v>
      </c>
      <c r="CU25" s="54">
        <v>0.04</v>
      </c>
      <c r="CV25" s="54">
        <v>0.3</v>
      </c>
      <c r="CW25" s="54">
        <v>0.32</v>
      </c>
      <c r="CX25" s="55">
        <v>0.25</v>
      </c>
      <c r="CY25" s="55">
        <v>0.13</v>
      </c>
      <c r="CZ25" s="55">
        <v>0.12</v>
      </c>
      <c r="DA25" s="54">
        <v>0.15</v>
      </c>
      <c r="DB25" s="54">
        <v>0.28000000000000003</v>
      </c>
      <c r="DC25" s="54">
        <v>0.13</v>
      </c>
      <c r="DD25" s="54">
        <v>0.08</v>
      </c>
      <c r="DE25" s="54">
        <v>0.2</v>
      </c>
      <c r="DF25" s="54">
        <v>0.09</v>
      </c>
      <c r="DG25" s="54">
        <v>0.04</v>
      </c>
      <c r="DH25" s="54">
        <v>0.26</v>
      </c>
      <c r="DI25" s="54">
        <v>0.32</v>
      </c>
      <c r="DJ25" s="54">
        <v>0.13</v>
      </c>
      <c r="DK25" s="54">
        <v>0.28000000000000003</v>
      </c>
      <c r="DL25" s="54">
        <v>0.15</v>
      </c>
      <c r="DM25" s="54">
        <v>0.08</v>
      </c>
      <c r="DN25" s="54">
        <v>0.2</v>
      </c>
      <c r="DO25" s="54">
        <v>0.12</v>
      </c>
      <c r="DP25" s="54">
        <v>0.03</v>
      </c>
      <c r="DQ25" s="54">
        <v>0.28000000000000003</v>
      </c>
      <c r="DR25" s="54">
        <v>0.3</v>
      </c>
      <c r="DS25" s="54">
        <v>0.09</v>
      </c>
      <c r="DT25" s="54">
        <v>0.2</v>
      </c>
      <c r="DU25" s="54">
        <v>0.11</v>
      </c>
      <c r="DV25" s="54">
        <v>0.05</v>
      </c>
      <c r="DW25" s="54">
        <v>0.15</v>
      </c>
      <c r="DX25" s="54">
        <v>7.0000000000000007E-2</v>
      </c>
      <c r="DY25" s="54">
        <v>0.04</v>
      </c>
      <c r="DZ25" s="54">
        <v>0.36</v>
      </c>
      <c r="EA25" s="54">
        <v>0.32</v>
      </c>
      <c r="EB25" t="s">
        <v>99</v>
      </c>
      <c r="EC25" t="s">
        <v>100</v>
      </c>
      <c r="EE25" t="s">
        <v>102</v>
      </c>
      <c r="EF25" t="s">
        <v>148</v>
      </c>
      <c r="EG25" t="s">
        <v>154</v>
      </c>
      <c r="EI25" t="s">
        <v>155</v>
      </c>
      <c r="EJ25" t="s">
        <v>156</v>
      </c>
      <c r="EK25" t="s">
        <v>108</v>
      </c>
      <c r="EL25" t="s">
        <v>106</v>
      </c>
      <c r="EM25" t="s">
        <v>110</v>
      </c>
      <c r="EN25" t="s">
        <v>115</v>
      </c>
      <c r="EO25" t="s">
        <v>114</v>
      </c>
      <c r="EP25" t="s">
        <v>117</v>
      </c>
    </row>
    <row r="26" spans="1:146" ht="28" customHeight="1" x14ac:dyDescent="0.2">
      <c r="A26" s="36" t="s">
        <v>60</v>
      </c>
      <c r="B26" s="10">
        <v>23</v>
      </c>
      <c r="C26" s="11">
        <v>16</v>
      </c>
      <c r="D26" s="11">
        <v>17</v>
      </c>
      <c r="E26" s="12">
        <v>37</v>
      </c>
      <c r="F26" s="16">
        <f t="shared" si="0"/>
        <v>0.66999999999999993</v>
      </c>
      <c r="G26" s="17">
        <f t="shared" si="1"/>
        <v>0.66999999999999993</v>
      </c>
      <c r="H26" s="17">
        <f t="shared" si="2"/>
        <v>0.64</v>
      </c>
      <c r="I26" s="18">
        <f t="shared" si="3"/>
        <v>0.69</v>
      </c>
      <c r="J26" s="19">
        <f t="shared" si="4"/>
        <v>0.09</v>
      </c>
      <c r="K26" s="20">
        <f t="shared" si="5"/>
        <v>0.18</v>
      </c>
      <c r="L26" s="20">
        <f t="shared" si="6"/>
        <v>0.09</v>
      </c>
      <c r="M26" s="21">
        <f t="shared" si="7"/>
        <v>0.02</v>
      </c>
      <c r="N26" s="7">
        <f>_xlfn.XLOOKUP($EB26,Sheet3!$A:$A,Sheet3!$B:$B)</f>
        <v>0.39</v>
      </c>
      <c r="O26" s="7">
        <f>_xlfn.XLOOKUP($EC26,Sheet3!$A:$A,Sheet3!$B:$B)</f>
        <v>0.38</v>
      </c>
      <c r="P26" s="7">
        <f>_xlfn.XLOOKUP($ED26,Sheet3!$A:$A,Sheet3!$B:$B)</f>
        <v>0</v>
      </c>
      <c r="Q26" s="7">
        <f>_xlfn.XLOOKUP($EE26,Sheet3!$A:$A,Sheet3!$B:$B)</f>
        <v>0.32</v>
      </c>
      <c r="R26" s="7">
        <f>_xlfn.XLOOKUP($EF26,Sheet3!$A:$A,Sheet3!$B:$B)</f>
        <v>0.22</v>
      </c>
      <c r="S26" s="7">
        <f>_xlfn.XLOOKUP($EG26,Sheet3!$A:$A,Sheet3!$B:$B)</f>
        <v>0.2</v>
      </c>
      <c r="T26" s="7">
        <f>_xlfn.XLOOKUP($EH26,Sheet3!$A:$A,Sheet3!$B:$B)</f>
        <v>0</v>
      </c>
      <c r="U26" s="7">
        <f>_xlfn.XLOOKUP($EI26,Sheet3!$A:$A,Sheet3!$B:$B)</f>
        <v>0.17</v>
      </c>
      <c r="V26" s="7">
        <f>_xlfn.XLOOKUP($EJ26,Sheet3!$A:$A,Sheet3!$B:$B)</f>
        <v>0.22</v>
      </c>
      <c r="W26" s="7">
        <f>_xlfn.XLOOKUP($EK26,Sheet3!$A:$A,Sheet3!$B:$B)</f>
        <v>0.15</v>
      </c>
      <c r="X26" s="7">
        <f>_xlfn.XLOOKUP($EL26,Sheet3!$A:$A,Sheet3!$B:$B)</f>
        <v>0.17</v>
      </c>
      <c r="Y26" s="7">
        <f>_xlfn.XLOOKUP($EM26,Sheet3!$A:$A,Sheet3!$B:$B)</f>
        <v>0.13</v>
      </c>
      <c r="Z26" s="7">
        <f>_xlfn.XLOOKUP($EN26,Sheet3!$A:$A,Sheet3!$B:$B)</f>
        <v>0.61</v>
      </c>
      <c r="AA26" s="7">
        <f>_xlfn.XLOOKUP($EO26,Sheet3!$A:$A,Sheet3!$B:$B)</f>
        <v>0.18</v>
      </c>
      <c r="AB26" s="7">
        <f>_xlfn.XLOOKUP($EP26,Sheet3!$A:$A,Sheet3!$B:$B)</f>
        <v>0.05</v>
      </c>
      <c r="AC26" s="7">
        <f t="shared" si="8"/>
        <v>4.3299999999999992</v>
      </c>
      <c r="AD26" s="7">
        <f t="shared" si="9"/>
        <v>2.27</v>
      </c>
      <c r="AE26" s="7">
        <f>_xlfn.XLOOKUP($EB26,Sheet3!$A:$A,Sheet3!$C:$C)</f>
        <v>0.04</v>
      </c>
      <c r="AF26" s="7">
        <f>_xlfn.XLOOKUP($EC26,Sheet3!$A:$A,Sheet3!$C:$C)</f>
        <v>0.4</v>
      </c>
      <c r="AG26" s="7">
        <f>_xlfn.XLOOKUP($ED26,Sheet3!$A:$A,Sheet3!$C:$C)</f>
        <v>0</v>
      </c>
      <c r="AH26" s="7">
        <f>_xlfn.XLOOKUP($EE26,Sheet3!$A:$A,Sheet3!$C:$C)</f>
        <v>0.33</v>
      </c>
      <c r="AI26" s="7">
        <f>_xlfn.XLOOKUP($EF26,Sheet3!$A:$A,Sheet3!$C:$C)</f>
        <v>0.26</v>
      </c>
      <c r="AJ26" s="7">
        <f>_xlfn.XLOOKUP($EG26,Sheet3!$A:$A,Sheet3!$C:$C)</f>
        <v>0.25</v>
      </c>
      <c r="AK26" s="7">
        <f>_xlfn.XLOOKUP($EH26,Sheet3!$A:$A,Sheet3!$C:$C)</f>
        <v>0</v>
      </c>
      <c r="AL26" s="7">
        <f>_xlfn.XLOOKUP($EI26,Sheet3!$A:$A,Sheet3!$C:$C)</f>
        <v>0.18</v>
      </c>
      <c r="AM26" s="7">
        <f>_xlfn.XLOOKUP($EJ26,Sheet3!$A:$A,Sheet3!$C:$C)</f>
        <v>0.23</v>
      </c>
      <c r="AN26" s="7">
        <f>_xlfn.XLOOKUP($EK26,Sheet3!$A:$A,Sheet3!$C:$C)</f>
        <v>0.17</v>
      </c>
      <c r="AO26" s="7">
        <f>_xlfn.XLOOKUP($EL26,Sheet3!$A:$A,Sheet3!$C:$C)</f>
        <v>0.21</v>
      </c>
      <c r="AP26" s="7">
        <f>_xlfn.XLOOKUP($EM26,Sheet3!$A:$A,Sheet3!$C:$C)</f>
        <v>0.17</v>
      </c>
      <c r="AQ26" s="7">
        <f>_xlfn.XLOOKUP($EN26,Sheet3!$A:$A,Sheet3!$C:$C)</f>
        <v>0.52</v>
      </c>
      <c r="AR26" s="7">
        <f>_xlfn.XLOOKUP($EO26,Sheet3!$A:$A,Sheet3!$C:$C)</f>
        <v>0.11</v>
      </c>
      <c r="AS26" s="7">
        <f>_xlfn.XLOOKUP($EP26,Sheet3!$A:$A,Sheet3!$C:$C)</f>
        <v>0.04</v>
      </c>
      <c r="AT26" s="7">
        <f t="shared" si="10"/>
        <v>2.71</v>
      </c>
      <c r="AU26" s="7">
        <f t="shared" si="11"/>
        <v>2.5</v>
      </c>
      <c r="AV26" s="7">
        <f>_xlfn.XLOOKUP($EB26,Sheet3!$A:$A,Sheet3!$D:$D)</f>
        <v>0.91</v>
      </c>
      <c r="AW26" s="7">
        <f>_xlfn.XLOOKUP($EC26,Sheet3!$A:$A,Sheet3!$D:$D)</f>
        <v>0.41</v>
      </c>
      <c r="AX26" s="7">
        <f>_xlfn.XLOOKUP($ED26,Sheet3!$A:$A,Sheet3!$D:$D)</f>
        <v>0</v>
      </c>
      <c r="AY26" s="7">
        <f>_xlfn.XLOOKUP($EE26,Sheet3!$A:$A,Sheet3!$D:$D)</f>
        <v>0.33</v>
      </c>
      <c r="AZ26" s="7">
        <f>_xlfn.XLOOKUP($EF26,Sheet3!$A:$A,Sheet3!$D:$D)</f>
        <v>0.15</v>
      </c>
      <c r="BA26" s="7">
        <f>_xlfn.XLOOKUP($EG26,Sheet3!$A:$A,Sheet3!$D:$D)</f>
        <v>0.14000000000000001</v>
      </c>
      <c r="BB26" s="7">
        <f>_xlfn.XLOOKUP($EH26,Sheet3!$A:$A,Sheet3!$D:$D)</f>
        <v>0</v>
      </c>
      <c r="BC26" s="7">
        <f>_xlfn.XLOOKUP($EI26,Sheet3!$A:$A,Sheet3!$D:$D)</f>
        <v>0.17</v>
      </c>
      <c r="BD26" s="7">
        <f>_xlfn.XLOOKUP($EJ26,Sheet3!$A:$A,Sheet3!$D:$D)</f>
        <v>0.26</v>
      </c>
      <c r="BE26" s="7">
        <f>_xlfn.XLOOKUP($EK26,Sheet3!$A:$A,Sheet3!$D:$D)</f>
        <v>0.14000000000000001</v>
      </c>
      <c r="BF26" s="7">
        <f>_xlfn.XLOOKUP($EL26,Sheet3!$A:$A,Sheet3!$D:$D)</f>
        <v>0.17</v>
      </c>
      <c r="BG26" s="7">
        <f>_xlfn.XLOOKUP($EM26,Sheet3!$A:$A,Sheet3!$D:$D)</f>
        <v>0.11</v>
      </c>
      <c r="BH26" s="7">
        <f>_xlfn.XLOOKUP($EN26,Sheet3!$A:$A,Sheet3!$D:$D)</f>
        <v>0.66</v>
      </c>
      <c r="BI26" s="7">
        <f>_xlfn.XLOOKUP($EO26,Sheet3!$A:$A,Sheet3!$D:$D)</f>
        <v>0.31</v>
      </c>
      <c r="BJ26" s="7">
        <f>_xlfn.XLOOKUP($EP26,Sheet3!$A:$A,Sheet3!$D:$D)</f>
        <v>0.06</v>
      </c>
      <c r="BK26" s="7">
        <f t="shared" si="12"/>
        <v>6.6499999999999986</v>
      </c>
      <c r="BL26" s="7">
        <f t="shared" si="13"/>
        <v>2.2599999999999998</v>
      </c>
      <c r="BM26" s="7">
        <f>_xlfn.XLOOKUP($EB26,Sheet3!$A:$A,Sheet3!$E:$E)</f>
        <v>0.31</v>
      </c>
      <c r="BN26" s="7">
        <f>_xlfn.XLOOKUP($EC26,Sheet3!$A:$A,Sheet3!$E:$E)</f>
        <v>0.34</v>
      </c>
      <c r="BO26" s="7">
        <f>_xlfn.XLOOKUP($ED26,Sheet3!$A:$A,Sheet3!$E:$E)</f>
        <v>0</v>
      </c>
      <c r="BP26" s="7">
        <f>_xlfn.XLOOKUP($EE26,Sheet3!$A:$A,Sheet3!$E:$E)</f>
        <v>0.28999999999999998</v>
      </c>
      <c r="BQ26" s="7">
        <f>_xlfn.XLOOKUP($EF26,Sheet3!$A:$A,Sheet3!$E:$E)</f>
        <v>0.23</v>
      </c>
      <c r="BR26" s="7">
        <f>_xlfn.XLOOKUP($EG26,Sheet3!$A:$A,Sheet3!$E:$E)</f>
        <v>0.18</v>
      </c>
      <c r="BS26" s="7">
        <f>_xlfn.XLOOKUP($EH26,Sheet3!$A:$A,Sheet3!$E:$E)</f>
        <v>0</v>
      </c>
      <c r="BT26" s="7">
        <f>_xlfn.XLOOKUP($EI26,Sheet3!$A:$A,Sheet3!$E:$E)</f>
        <v>0.15</v>
      </c>
      <c r="BU26" s="7">
        <f>_xlfn.XLOOKUP($EJ26,Sheet3!$A:$A,Sheet3!$E:$E)</f>
        <v>0.18</v>
      </c>
      <c r="BV26" s="7">
        <f>_xlfn.XLOOKUP($EK26,Sheet3!$A:$A,Sheet3!$E:$E)</f>
        <v>0.14000000000000001</v>
      </c>
      <c r="BW26" s="7">
        <f>_xlfn.XLOOKUP($EL26,Sheet3!$A:$A,Sheet3!$E:$E)</f>
        <v>0.12</v>
      </c>
      <c r="BX26" s="7">
        <f>_xlfn.XLOOKUP($EM26,Sheet3!$A:$A,Sheet3!$E:$E)</f>
        <v>0.1</v>
      </c>
      <c r="BY26" s="7">
        <f>_xlfn.XLOOKUP($EN26,Sheet3!$A:$A,Sheet3!$E:$E)</f>
        <v>0.65</v>
      </c>
      <c r="BZ26" s="7">
        <f>_xlfn.XLOOKUP($EO26,Sheet3!$A:$A,Sheet3!$E:$E)</f>
        <v>0.14000000000000001</v>
      </c>
      <c r="CA26" s="7">
        <f>_xlfn.XLOOKUP($EP26,Sheet3!$A:$A,Sheet3!$E:$E)</f>
        <v>0.04</v>
      </c>
      <c r="CB26" s="7">
        <f t="shared" si="14"/>
        <v>3.9600000000000004</v>
      </c>
      <c r="CC26" s="7">
        <f t="shared" si="15"/>
        <v>2.02</v>
      </c>
      <c r="CD26" s="22">
        <f t="shared" si="16"/>
        <v>6.6</v>
      </c>
      <c r="CE26" s="53">
        <v>40</v>
      </c>
      <c r="CF26" s="23">
        <f t="shared" si="17"/>
        <v>8.9099999999999984</v>
      </c>
      <c r="CG26" s="23">
        <f t="shared" si="18"/>
        <v>5.98</v>
      </c>
      <c r="CH26" s="23">
        <v>50</v>
      </c>
      <c r="CI26" s="24">
        <f t="shared" si="19"/>
        <v>5.21</v>
      </c>
      <c r="CJ26" s="20">
        <f t="shared" si="20"/>
        <v>6.0299999999999992E-2</v>
      </c>
      <c r="CK26" s="20">
        <f t="shared" si="21"/>
        <v>0.12059999999999998</v>
      </c>
      <c r="CL26" s="20">
        <f t="shared" si="22"/>
        <v>5.7599999999999998E-2</v>
      </c>
      <c r="CM26" s="20">
        <f t="shared" si="23"/>
        <v>1.38E-2</v>
      </c>
      <c r="CN26" s="25">
        <f t="shared" si="24"/>
        <v>1.7605791034362461</v>
      </c>
      <c r="CO26" s="26">
        <f t="shared" si="25"/>
        <v>1.3166061879297173</v>
      </c>
      <c r="CP26" s="26">
        <f t="shared" si="26"/>
        <v>1.5801930074355326</v>
      </c>
      <c r="CQ26" s="27">
        <f t="shared" si="27"/>
        <v>0.66222470760774454</v>
      </c>
      <c r="CR26" s="54">
        <v>7.0000000000000007E-2</v>
      </c>
      <c r="CS26" s="54">
        <v>0.17</v>
      </c>
      <c r="CT26" s="54">
        <v>0.09</v>
      </c>
      <c r="CU26" s="54">
        <v>0.06</v>
      </c>
      <c r="CV26" s="54">
        <v>0.28000000000000003</v>
      </c>
      <c r="CW26" s="54">
        <v>0.33</v>
      </c>
      <c r="CX26" s="55">
        <v>0.24</v>
      </c>
      <c r="CY26" s="55">
        <v>0.15</v>
      </c>
      <c r="CZ26" s="55">
        <v>0.09</v>
      </c>
      <c r="DA26" s="54">
        <v>0.02</v>
      </c>
      <c r="DB26" s="54">
        <v>0.21</v>
      </c>
      <c r="DC26" s="54">
        <v>0.19</v>
      </c>
      <c r="DD26" s="54">
        <v>0.06</v>
      </c>
      <c r="DE26" s="54">
        <v>0.15</v>
      </c>
      <c r="DF26" s="54">
        <v>0.11</v>
      </c>
      <c r="DG26" s="54">
        <v>0.08</v>
      </c>
      <c r="DH26" s="54">
        <v>0.28999999999999998</v>
      </c>
      <c r="DI26" s="54">
        <v>0.31</v>
      </c>
      <c r="DJ26" s="54">
        <v>0.18</v>
      </c>
      <c r="DK26" s="54">
        <v>0.3</v>
      </c>
      <c r="DL26" s="54">
        <v>0.12</v>
      </c>
      <c r="DM26" s="54">
        <v>0.09</v>
      </c>
      <c r="DN26" s="54">
        <v>0.22</v>
      </c>
      <c r="DO26" s="54">
        <v>0.08</v>
      </c>
      <c r="DP26" s="54">
        <v>0.04</v>
      </c>
      <c r="DQ26" s="54">
        <v>0.24</v>
      </c>
      <c r="DR26" s="54">
        <v>0.33</v>
      </c>
      <c r="DS26" s="54">
        <v>0.09</v>
      </c>
      <c r="DT26" s="54">
        <v>0.22</v>
      </c>
      <c r="DU26" s="54">
        <v>0.13</v>
      </c>
      <c r="DV26" s="54">
        <v>0.05</v>
      </c>
      <c r="DW26" s="54">
        <v>0.17</v>
      </c>
      <c r="DX26" s="54">
        <v>7.0000000000000007E-2</v>
      </c>
      <c r="DY26" s="54">
        <v>0.05</v>
      </c>
      <c r="DZ26" s="54">
        <v>0.28999999999999998</v>
      </c>
      <c r="EA26" s="54">
        <v>0.36</v>
      </c>
      <c r="EB26" t="s">
        <v>98</v>
      </c>
      <c r="EC26" t="s">
        <v>100</v>
      </c>
      <c r="EE26" t="s">
        <v>102</v>
      </c>
      <c r="EF26" t="s">
        <v>148</v>
      </c>
      <c r="EG26" t="s">
        <v>154</v>
      </c>
      <c r="EI26" t="s">
        <v>155</v>
      </c>
      <c r="EJ26" t="s">
        <v>151</v>
      </c>
      <c r="EK26" t="s">
        <v>157</v>
      </c>
      <c r="EL26" t="s">
        <v>106</v>
      </c>
      <c r="EM26" t="s">
        <v>110</v>
      </c>
      <c r="EN26" t="s">
        <v>111</v>
      </c>
      <c r="EO26" t="s">
        <v>112</v>
      </c>
      <c r="EP26" t="s">
        <v>116</v>
      </c>
    </row>
    <row r="27" spans="1:146" ht="28" customHeight="1" x14ac:dyDescent="0.2">
      <c r="A27" s="36" t="s">
        <v>70</v>
      </c>
      <c r="B27" s="10">
        <v>24</v>
      </c>
      <c r="C27" s="11">
        <v>15</v>
      </c>
      <c r="D27" s="11">
        <v>23</v>
      </c>
      <c r="E27" s="12">
        <v>34</v>
      </c>
      <c r="F27" s="16">
        <f t="shared" si="0"/>
        <v>0.6</v>
      </c>
      <c r="G27" s="17">
        <f t="shared" si="1"/>
        <v>0.62</v>
      </c>
      <c r="H27" s="17">
        <f t="shared" si="2"/>
        <v>0.61</v>
      </c>
      <c r="I27" s="18">
        <f t="shared" si="3"/>
        <v>0.59000000000000008</v>
      </c>
      <c r="J27" s="19">
        <f t="shared" si="4"/>
        <v>0.09</v>
      </c>
      <c r="K27" s="20">
        <f t="shared" si="5"/>
        <v>0.18</v>
      </c>
      <c r="L27" s="20">
        <f t="shared" si="6"/>
        <v>0.06</v>
      </c>
      <c r="M27" s="21">
        <f t="shared" si="7"/>
        <v>0.05</v>
      </c>
      <c r="N27" s="7">
        <f>_xlfn.XLOOKUP($EB27,Sheet3!$A:$A,Sheet3!$B:$B)</f>
        <v>0.39</v>
      </c>
      <c r="O27" s="7">
        <f>_xlfn.XLOOKUP($EC27,Sheet3!$A:$A,Sheet3!$B:$B)</f>
        <v>0.38</v>
      </c>
      <c r="P27" s="7">
        <f>_xlfn.XLOOKUP($ED27,Sheet3!$A:$A,Sheet3!$B:$B)</f>
        <v>0</v>
      </c>
      <c r="Q27" s="7">
        <f>_xlfn.XLOOKUP($EE27,Sheet3!$A:$A,Sheet3!$B:$B)</f>
        <v>0.32</v>
      </c>
      <c r="R27" s="7">
        <f>_xlfn.XLOOKUP($EF27,Sheet3!$A:$A,Sheet3!$B:$B)</f>
        <v>0.22</v>
      </c>
      <c r="S27" s="7">
        <f>_xlfn.XLOOKUP($EG27,Sheet3!$A:$A,Sheet3!$B:$B)</f>
        <v>0.2</v>
      </c>
      <c r="T27" s="7">
        <f>_xlfn.XLOOKUP($EH27,Sheet3!$A:$A,Sheet3!$B:$B)</f>
        <v>0</v>
      </c>
      <c r="U27" s="7">
        <f>_xlfn.XLOOKUP($EI27,Sheet3!$A:$A,Sheet3!$B:$B)</f>
        <v>0.17</v>
      </c>
      <c r="V27" s="7">
        <f>_xlfn.XLOOKUP($EJ27,Sheet3!$A:$A,Sheet3!$B:$B)</f>
        <v>0.16</v>
      </c>
      <c r="W27" s="7">
        <f>_xlfn.XLOOKUP($EK27,Sheet3!$A:$A,Sheet3!$B:$B)</f>
        <v>0.3</v>
      </c>
      <c r="X27" s="7">
        <f>_xlfn.XLOOKUP($EL27,Sheet3!$A:$A,Sheet3!$B:$B)</f>
        <v>0.17</v>
      </c>
      <c r="Y27" s="7">
        <f>_xlfn.XLOOKUP($EM27,Sheet3!$A:$A,Sheet3!$B:$B)</f>
        <v>0.13</v>
      </c>
      <c r="Z27" s="7">
        <f>_xlfn.XLOOKUP($EN27,Sheet3!$A:$A,Sheet3!$B:$B)</f>
        <v>0.61</v>
      </c>
      <c r="AA27" s="7">
        <f>_xlfn.XLOOKUP($EO27,Sheet3!$A:$A,Sheet3!$B:$B)</f>
        <v>0.18</v>
      </c>
      <c r="AB27" s="7">
        <f>_xlfn.XLOOKUP($EP27,Sheet3!$A:$A,Sheet3!$B:$B)</f>
        <v>0.3</v>
      </c>
      <c r="AC27" s="7">
        <f t="shared" si="8"/>
        <v>4.5799999999999992</v>
      </c>
      <c r="AD27" s="7">
        <f t="shared" si="9"/>
        <v>2.36</v>
      </c>
      <c r="AE27" s="7">
        <f>_xlfn.XLOOKUP($EB27,Sheet3!$A:$A,Sheet3!$C:$C)</f>
        <v>0.04</v>
      </c>
      <c r="AF27" s="7">
        <f>_xlfn.XLOOKUP($EC27,Sheet3!$A:$A,Sheet3!$C:$C)</f>
        <v>0.4</v>
      </c>
      <c r="AG27" s="7">
        <f>_xlfn.XLOOKUP($ED27,Sheet3!$A:$A,Sheet3!$C:$C)</f>
        <v>0</v>
      </c>
      <c r="AH27" s="7">
        <f>_xlfn.XLOOKUP($EE27,Sheet3!$A:$A,Sheet3!$C:$C)</f>
        <v>0.33</v>
      </c>
      <c r="AI27" s="7">
        <f>_xlfn.XLOOKUP($EF27,Sheet3!$A:$A,Sheet3!$C:$C)</f>
        <v>0.26</v>
      </c>
      <c r="AJ27" s="7">
        <f>_xlfn.XLOOKUP($EG27,Sheet3!$A:$A,Sheet3!$C:$C)</f>
        <v>0.25</v>
      </c>
      <c r="AK27" s="7">
        <f>_xlfn.XLOOKUP($EH27,Sheet3!$A:$A,Sheet3!$C:$C)</f>
        <v>0</v>
      </c>
      <c r="AL27" s="7">
        <f>_xlfn.XLOOKUP($EI27,Sheet3!$A:$A,Sheet3!$C:$C)</f>
        <v>0.18</v>
      </c>
      <c r="AM27" s="7">
        <f>_xlfn.XLOOKUP($EJ27,Sheet3!$A:$A,Sheet3!$C:$C)</f>
        <v>0.16</v>
      </c>
      <c r="AN27" s="7">
        <f>_xlfn.XLOOKUP($EK27,Sheet3!$A:$A,Sheet3!$C:$C)</f>
        <v>0.28999999999999998</v>
      </c>
      <c r="AO27" s="7">
        <f>_xlfn.XLOOKUP($EL27,Sheet3!$A:$A,Sheet3!$C:$C)</f>
        <v>0.21</v>
      </c>
      <c r="AP27" s="7">
        <f>_xlfn.XLOOKUP($EM27,Sheet3!$A:$A,Sheet3!$C:$C)</f>
        <v>0.17</v>
      </c>
      <c r="AQ27" s="7">
        <f>_xlfn.XLOOKUP($EN27,Sheet3!$A:$A,Sheet3!$C:$C)</f>
        <v>0.52</v>
      </c>
      <c r="AR27" s="7">
        <f>_xlfn.XLOOKUP($EO27,Sheet3!$A:$A,Sheet3!$C:$C)</f>
        <v>0.11</v>
      </c>
      <c r="AS27" s="7">
        <f>_xlfn.XLOOKUP($EP27,Sheet3!$A:$A,Sheet3!$C:$C)</f>
        <v>0.33</v>
      </c>
      <c r="AT27" s="7">
        <f t="shared" si="10"/>
        <v>3</v>
      </c>
      <c r="AU27" s="7">
        <f t="shared" si="11"/>
        <v>2.5500000000000003</v>
      </c>
      <c r="AV27" s="7">
        <f>_xlfn.XLOOKUP($EB27,Sheet3!$A:$A,Sheet3!$D:$D)</f>
        <v>0.91</v>
      </c>
      <c r="AW27" s="7">
        <f>_xlfn.XLOOKUP($EC27,Sheet3!$A:$A,Sheet3!$D:$D)</f>
        <v>0.41</v>
      </c>
      <c r="AX27" s="7">
        <f>_xlfn.XLOOKUP($ED27,Sheet3!$A:$A,Sheet3!$D:$D)</f>
        <v>0</v>
      </c>
      <c r="AY27" s="7">
        <f>_xlfn.XLOOKUP($EE27,Sheet3!$A:$A,Sheet3!$D:$D)</f>
        <v>0.33</v>
      </c>
      <c r="AZ27" s="7">
        <f>_xlfn.XLOOKUP($EF27,Sheet3!$A:$A,Sheet3!$D:$D)</f>
        <v>0.15</v>
      </c>
      <c r="BA27" s="7">
        <f>_xlfn.XLOOKUP($EG27,Sheet3!$A:$A,Sheet3!$D:$D)</f>
        <v>0.14000000000000001</v>
      </c>
      <c r="BB27" s="7">
        <f>_xlfn.XLOOKUP($EH27,Sheet3!$A:$A,Sheet3!$D:$D)</f>
        <v>0</v>
      </c>
      <c r="BC27" s="7">
        <f>_xlfn.XLOOKUP($EI27,Sheet3!$A:$A,Sheet3!$D:$D)</f>
        <v>0.17</v>
      </c>
      <c r="BD27" s="7">
        <f>_xlfn.XLOOKUP($EJ27,Sheet3!$A:$A,Sheet3!$D:$D)</f>
        <v>0.16</v>
      </c>
      <c r="BE27" s="7">
        <f>_xlfn.XLOOKUP($EK27,Sheet3!$A:$A,Sheet3!$D:$D)</f>
        <v>0.36</v>
      </c>
      <c r="BF27" s="7">
        <f>_xlfn.XLOOKUP($EL27,Sheet3!$A:$A,Sheet3!$D:$D)</f>
        <v>0.17</v>
      </c>
      <c r="BG27" s="7">
        <f>_xlfn.XLOOKUP($EM27,Sheet3!$A:$A,Sheet3!$D:$D)</f>
        <v>0.11</v>
      </c>
      <c r="BH27" s="7">
        <f>_xlfn.XLOOKUP($EN27,Sheet3!$A:$A,Sheet3!$D:$D)</f>
        <v>0.66</v>
      </c>
      <c r="BI27" s="7">
        <f>_xlfn.XLOOKUP($EO27,Sheet3!$A:$A,Sheet3!$D:$D)</f>
        <v>0.31</v>
      </c>
      <c r="BJ27" s="7">
        <f>_xlfn.XLOOKUP($EP27,Sheet3!$A:$A,Sheet3!$D:$D)</f>
        <v>0.31</v>
      </c>
      <c r="BK27" s="7">
        <f t="shared" si="12"/>
        <v>6.8999999999999986</v>
      </c>
      <c r="BL27" s="7">
        <f t="shared" si="13"/>
        <v>2.38</v>
      </c>
      <c r="BM27" s="7">
        <f>_xlfn.XLOOKUP($EB27,Sheet3!$A:$A,Sheet3!$E:$E)</f>
        <v>0.31</v>
      </c>
      <c r="BN27" s="7">
        <f>_xlfn.XLOOKUP($EC27,Sheet3!$A:$A,Sheet3!$E:$E)</f>
        <v>0.34</v>
      </c>
      <c r="BO27" s="7">
        <f>_xlfn.XLOOKUP($ED27,Sheet3!$A:$A,Sheet3!$E:$E)</f>
        <v>0</v>
      </c>
      <c r="BP27" s="7">
        <f>_xlfn.XLOOKUP($EE27,Sheet3!$A:$A,Sheet3!$E:$E)</f>
        <v>0.28999999999999998</v>
      </c>
      <c r="BQ27" s="7">
        <f>_xlfn.XLOOKUP($EF27,Sheet3!$A:$A,Sheet3!$E:$E)</f>
        <v>0.23</v>
      </c>
      <c r="BR27" s="7">
        <f>_xlfn.XLOOKUP($EG27,Sheet3!$A:$A,Sheet3!$E:$E)</f>
        <v>0.18</v>
      </c>
      <c r="BS27" s="7">
        <f>_xlfn.XLOOKUP($EH27,Sheet3!$A:$A,Sheet3!$E:$E)</f>
        <v>0</v>
      </c>
      <c r="BT27" s="7">
        <f>_xlfn.XLOOKUP($EI27,Sheet3!$A:$A,Sheet3!$E:$E)</f>
        <v>0.15</v>
      </c>
      <c r="BU27" s="7">
        <f>_xlfn.XLOOKUP($EJ27,Sheet3!$A:$A,Sheet3!$E:$E)</f>
        <v>0.16</v>
      </c>
      <c r="BV27" s="7">
        <f>_xlfn.XLOOKUP($EK27,Sheet3!$A:$A,Sheet3!$E:$E)</f>
        <v>0.28000000000000003</v>
      </c>
      <c r="BW27" s="7">
        <f>_xlfn.XLOOKUP($EL27,Sheet3!$A:$A,Sheet3!$E:$E)</f>
        <v>0.12</v>
      </c>
      <c r="BX27" s="7">
        <f>_xlfn.XLOOKUP($EM27,Sheet3!$A:$A,Sheet3!$E:$E)</f>
        <v>0.1</v>
      </c>
      <c r="BY27" s="7">
        <f>_xlfn.XLOOKUP($EN27,Sheet3!$A:$A,Sheet3!$E:$E)</f>
        <v>0.65</v>
      </c>
      <c r="BZ27" s="7">
        <f>_xlfn.XLOOKUP($EO27,Sheet3!$A:$A,Sheet3!$E:$E)</f>
        <v>0.14000000000000001</v>
      </c>
      <c r="CA27" s="7">
        <f>_xlfn.XLOOKUP($EP27,Sheet3!$A:$A,Sheet3!$E:$E)</f>
        <v>0.26</v>
      </c>
      <c r="CB27" s="7">
        <f t="shared" si="14"/>
        <v>4.1800000000000006</v>
      </c>
      <c r="CC27" s="7">
        <f t="shared" si="15"/>
        <v>2.1399999999999997</v>
      </c>
      <c r="CD27" s="22">
        <f t="shared" si="16"/>
        <v>6.9399999999999995</v>
      </c>
      <c r="CE27" s="53">
        <v>2</v>
      </c>
      <c r="CF27" s="23">
        <f t="shared" si="17"/>
        <v>9.2799999999999976</v>
      </c>
      <c r="CG27" s="23">
        <f t="shared" si="18"/>
        <v>6.32</v>
      </c>
      <c r="CH27" s="23">
        <v>24</v>
      </c>
      <c r="CI27" s="24">
        <f t="shared" si="19"/>
        <v>5.5500000000000007</v>
      </c>
      <c r="CJ27" s="20">
        <f t="shared" si="20"/>
        <v>5.3999999999999999E-2</v>
      </c>
      <c r="CK27" s="20">
        <f t="shared" si="21"/>
        <v>0.11159999999999999</v>
      </c>
      <c r="CL27" s="20">
        <f t="shared" si="22"/>
        <v>3.6600000000000001E-2</v>
      </c>
      <c r="CM27" s="20">
        <f t="shared" si="23"/>
        <v>2.9500000000000005E-2</v>
      </c>
      <c r="CN27" s="25">
        <f t="shared" si="24"/>
        <v>1.7232978661550091</v>
      </c>
      <c r="CO27" s="28">
        <f t="shared" si="25"/>
        <v>1.3270626432391135</v>
      </c>
      <c r="CP27" s="28">
        <f t="shared" si="26"/>
        <v>1.394810947634868</v>
      </c>
      <c r="CQ27" s="27">
        <f t="shared" si="27"/>
        <v>0.78642270861833108</v>
      </c>
      <c r="CR27" s="54">
        <v>7.0000000000000007E-2</v>
      </c>
      <c r="CS27" s="54">
        <v>0.14000000000000001</v>
      </c>
      <c r="CT27" s="54">
        <v>0.09</v>
      </c>
      <c r="CU27" s="54">
        <v>0.04</v>
      </c>
      <c r="CV27" s="54">
        <v>0.27</v>
      </c>
      <c r="CW27" s="54">
        <v>0.4</v>
      </c>
      <c r="CX27" s="55">
        <v>0.21</v>
      </c>
      <c r="CY27" s="55">
        <v>0.12</v>
      </c>
      <c r="CZ27" s="55">
        <v>0.09</v>
      </c>
      <c r="DA27" s="54">
        <v>0.05</v>
      </c>
      <c r="DB27" s="54">
        <v>0.19</v>
      </c>
      <c r="DC27" s="54">
        <v>0.14000000000000001</v>
      </c>
      <c r="DD27" s="54">
        <v>7.0000000000000007E-2</v>
      </c>
      <c r="DE27" s="54">
        <v>0.12</v>
      </c>
      <c r="DF27" s="54">
        <v>0.11</v>
      </c>
      <c r="DG27" s="54">
        <v>0.04</v>
      </c>
      <c r="DH27" s="54">
        <v>0.26</v>
      </c>
      <c r="DI27" s="54">
        <v>0.41</v>
      </c>
      <c r="DJ27" s="54">
        <v>0.18</v>
      </c>
      <c r="DK27" s="54">
        <v>0.28000000000000003</v>
      </c>
      <c r="DL27" s="54">
        <v>0.1</v>
      </c>
      <c r="DM27" s="54">
        <v>0.1</v>
      </c>
      <c r="DN27" s="54">
        <v>0.18</v>
      </c>
      <c r="DO27" s="54">
        <v>0.08</v>
      </c>
      <c r="DP27" s="54">
        <v>0.02</v>
      </c>
      <c r="DQ27" s="54">
        <v>0.24</v>
      </c>
      <c r="DR27" s="54">
        <v>0.38</v>
      </c>
      <c r="DS27" s="54">
        <v>0.06</v>
      </c>
      <c r="DT27" s="54">
        <v>0.18</v>
      </c>
      <c r="DU27" s="54">
        <v>0.12</v>
      </c>
      <c r="DV27" s="54">
        <v>0.04</v>
      </c>
      <c r="DW27" s="54">
        <v>0.14000000000000001</v>
      </c>
      <c r="DX27" s="54">
        <v>7.0000000000000007E-2</v>
      </c>
      <c r="DY27" s="54">
        <v>0.04</v>
      </c>
      <c r="DZ27" s="54">
        <v>0.32</v>
      </c>
      <c r="EA27" s="54">
        <v>0.39</v>
      </c>
      <c r="EB27" t="s">
        <v>98</v>
      </c>
      <c r="EC27" t="s">
        <v>100</v>
      </c>
      <c r="EE27" t="s">
        <v>102</v>
      </c>
      <c r="EF27" t="s">
        <v>148</v>
      </c>
      <c r="EG27" t="s">
        <v>154</v>
      </c>
      <c r="EI27" t="s">
        <v>155</v>
      </c>
      <c r="EJ27" t="s">
        <v>156</v>
      </c>
      <c r="EK27" t="s">
        <v>108</v>
      </c>
      <c r="EL27" t="s">
        <v>106</v>
      </c>
      <c r="EM27" t="s">
        <v>110</v>
      </c>
      <c r="EN27" t="s">
        <v>111</v>
      </c>
      <c r="EO27" t="s">
        <v>112</v>
      </c>
      <c r="EP27" t="s">
        <v>117</v>
      </c>
    </row>
    <row r="28" spans="1:146" ht="28" customHeight="1" x14ac:dyDescent="0.2">
      <c r="A28" s="37" t="s">
        <v>34</v>
      </c>
      <c r="B28" s="10">
        <v>25</v>
      </c>
      <c r="C28" s="11">
        <v>34</v>
      </c>
      <c r="D28" s="11">
        <v>41</v>
      </c>
      <c r="E28" s="15">
        <v>9</v>
      </c>
      <c r="F28" s="16">
        <f t="shared" si="0"/>
        <v>0.77</v>
      </c>
      <c r="G28" s="17">
        <f t="shared" si="1"/>
        <v>0.75</v>
      </c>
      <c r="H28" s="17">
        <f t="shared" si="2"/>
        <v>0.74</v>
      </c>
      <c r="I28" s="18">
        <f t="shared" si="3"/>
        <v>0.81</v>
      </c>
      <c r="J28" s="19">
        <f t="shared" si="4"/>
        <v>7.0000000000000007E-2</v>
      </c>
      <c r="K28" s="20">
        <f t="shared" si="5"/>
        <v>-0.04</v>
      </c>
      <c r="L28" s="20">
        <f t="shared" si="6"/>
        <v>-0.04</v>
      </c>
      <c r="M28" s="21">
        <f t="shared" si="7"/>
        <v>0.24</v>
      </c>
      <c r="N28" s="7">
        <f>_xlfn.XLOOKUP($EB28,Sheet3!$A:$A,Sheet3!$B:$B)</f>
        <v>0.38</v>
      </c>
      <c r="O28" s="7">
        <f>_xlfn.XLOOKUP($EC28,Sheet3!$A:$A,Sheet3!$B:$B)</f>
        <v>0.38</v>
      </c>
      <c r="P28" s="7">
        <f>_xlfn.XLOOKUP($ED28,Sheet3!$A:$A,Sheet3!$B:$B)</f>
        <v>0</v>
      </c>
      <c r="Q28" s="7">
        <f>_xlfn.XLOOKUP($EE28,Sheet3!$A:$A,Sheet3!$B:$B)</f>
        <v>0.32</v>
      </c>
      <c r="R28" s="7">
        <f>_xlfn.XLOOKUP($EF28,Sheet3!$A:$A,Sheet3!$B:$B)</f>
        <v>0.22</v>
      </c>
      <c r="S28" s="7">
        <f>_xlfn.XLOOKUP($EG28,Sheet3!$A:$A,Sheet3!$B:$B)</f>
        <v>0.2</v>
      </c>
      <c r="T28" s="7">
        <f>_xlfn.XLOOKUP($EH28,Sheet3!$A:$A,Sheet3!$B:$B)</f>
        <v>0</v>
      </c>
      <c r="U28" s="7">
        <f>_xlfn.XLOOKUP($EI28,Sheet3!$A:$A,Sheet3!$B:$B)</f>
        <v>0.17</v>
      </c>
      <c r="V28" s="7">
        <f>_xlfn.XLOOKUP($EJ28,Sheet3!$A:$A,Sheet3!$B:$B)</f>
        <v>0.22</v>
      </c>
      <c r="W28" s="7">
        <f>_xlfn.XLOOKUP($EK28,Sheet3!$A:$A,Sheet3!$B:$B)</f>
        <v>0.15</v>
      </c>
      <c r="X28" s="7">
        <f>_xlfn.XLOOKUP($EL28,Sheet3!$A:$A,Sheet3!$B:$B)</f>
        <v>0.17</v>
      </c>
      <c r="Y28" s="7">
        <f>_xlfn.XLOOKUP($EM28,Sheet3!$A:$A,Sheet3!$B:$B)</f>
        <v>0.13</v>
      </c>
      <c r="Z28" s="7">
        <f>_xlfn.XLOOKUP($EN28,Sheet3!$A:$A,Sheet3!$B:$B)</f>
        <v>0.61</v>
      </c>
      <c r="AA28" s="7">
        <f>_xlfn.XLOOKUP($EO28,Sheet3!$A:$A,Sheet3!$B:$B)</f>
        <v>0.18</v>
      </c>
      <c r="AB28" s="7">
        <f>_xlfn.XLOOKUP($EP28,Sheet3!$A:$A,Sheet3!$B:$B)</f>
        <v>0.3</v>
      </c>
      <c r="AC28" s="7">
        <f t="shared" si="8"/>
        <v>4.54</v>
      </c>
      <c r="AD28" s="7">
        <f t="shared" si="9"/>
        <v>2.27</v>
      </c>
      <c r="AE28" s="7">
        <f>_xlfn.XLOOKUP($EB28,Sheet3!$A:$A,Sheet3!$C:$C)</f>
        <v>0.85</v>
      </c>
      <c r="AF28" s="7">
        <f>_xlfn.XLOOKUP($EC28,Sheet3!$A:$A,Sheet3!$C:$C)</f>
        <v>0.4</v>
      </c>
      <c r="AG28" s="7">
        <f>_xlfn.XLOOKUP($ED28,Sheet3!$A:$A,Sheet3!$C:$C)</f>
        <v>0</v>
      </c>
      <c r="AH28" s="7">
        <f>_xlfn.XLOOKUP($EE28,Sheet3!$A:$A,Sheet3!$C:$C)</f>
        <v>0.33</v>
      </c>
      <c r="AI28" s="7">
        <f>_xlfn.XLOOKUP($EF28,Sheet3!$A:$A,Sheet3!$C:$C)</f>
        <v>0.26</v>
      </c>
      <c r="AJ28" s="7">
        <f>_xlfn.XLOOKUP($EG28,Sheet3!$A:$A,Sheet3!$C:$C)</f>
        <v>0.25</v>
      </c>
      <c r="AK28" s="7">
        <f>_xlfn.XLOOKUP($EH28,Sheet3!$A:$A,Sheet3!$C:$C)</f>
        <v>0</v>
      </c>
      <c r="AL28" s="7">
        <f>_xlfn.XLOOKUP($EI28,Sheet3!$A:$A,Sheet3!$C:$C)</f>
        <v>0.18</v>
      </c>
      <c r="AM28" s="7">
        <f>_xlfn.XLOOKUP($EJ28,Sheet3!$A:$A,Sheet3!$C:$C)</f>
        <v>0.23</v>
      </c>
      <c r="AN28" s="7">
        <f>_xlfn.XLOOKUP($EK28,Sheet3!$A:$A,Sheet3!$C:$C)</f>
        <v>0.17</v>
      </c>
      <c r="AO28" s="7">
        <f>_xlfn.XLOOKUP($EL28,Sheet3!$A:$A,Sheet3!$C:$C)</f>
        <v>0.21</v>
      </c>
      <c r="AP28" s="7">
        <f>_xlfn.XLOOKUP($EM28,Sheet3!$A:$A,Sheet3!$C:$C)</f>
        <v>0.17</v>
      </c>
      <c r="AQ28" s="7">
        <f>_xlfn.XLOOKUP($EN28,Sheet3!$A:$A,Sheet3!$C:$C)</f>
        <v>0.52</v>
      </c>
      <c r="AR28" s="7">
        <f>_xlfn.XLOOKUP($EO28,Sheet3!$A:$A,Sheet3!$C:$C)</f>
        <v>0.11</v>
      </c>
      <c r="AS28" s="7">
        <f>_xlfn.XLOOKUP($EP28,Sheet3!$A:$A,Sheet3!$C:$C)</f>
        <v>0.33</v>
      </c>
      <c r="AT28" s="7">
        <f t="shared" si="10"/>
        <v>6.2400000000000011</v>
      </c>
      <c r="AU28" s="7">
        <f t="shared" si="11"/>
        <v>2.5</v>
      </c>
      <c r="AV28" s="7">
        <f>_xlfn.XLOOKUP($EB28,Sheet3!$A:$A,Sheet3!$D:$D)</f>
        <v>0.02</v>
      </c>
      <c r="AW28" s="7">
        <f>_xlfn.XLOOKUP($EC28,Sheet3!$A:$A,Sheet3!$D:$D)</f>
        <v>0.41</v>
      </c>
      <c r="AX28" s="7">
        <f>_xlfn.XLOOKUP($ED28,Sheet3!$A:$A,Sheet3!$D:$D)</f>
        <v>0</v>
      </c>
      <c r="AY28" s="7">
        <f>_xlfn.XLOOKUP($EE28,Sheet3!$A:$A,Sheet3!$D:$D)</f>
        <v>0.33</v>
      </c>
      <c r="AZ28" s="7">
        <f>_xlfn.XLOOKUP($EF28,Sheet3!$A:$A,Sheet3!$D:$D)</f>
        <v>0.15</v>
      </c>
      <c r="BA28" s="7">
        <f>_xlfn.XLOOKUP($EG28,Sheet3!$A:$A,Sheet3!$D:$D)</f>
        <v>0.14000000000000001</v>
      </c>
      <c r="BB28" s="7">
        <f>_xlfn.XLOOKUP($EH28,Sheet3!$A:$A,Sheet3!$D:$D)</f>
        <v>0</v>
      </c>
      <c r="BC28" s="7">
        <f>_xlfn.XLOOKUP($EI28,Sheet3!$A:$A,Sheet3!$D:$D)</f>
        <v>0.17</v>
      </c>
      <c r="BD28" s="7">
        <f>_xlfn.XLOOKUP($EJ28,Sheet3!$A:$A,Sheet3!$D:$D)</f>
        <v>0.26</v>
      </c>
      <c r="BE28" s="7">
        <f>_xlfn.XLOOKUP($EK28,Sheet3!$A:$A,Sheet3!$D:$D)</f>
        <v>0.14000000000000001</v>
      </c>
      <c r="BF28" s="7">
        <f>_xlfn.XLOOKUP($EL28,Sheet3!$A:$A,Sheet3!$D:$D)</f>
        <v>0.17</v>
      </c>
      <c r="BG28" s="7">
        <f>_xlfn.XLOOKUP($EM28,Sheet3!$A:$A,Sheet3!$D:$D)</f>
        <v>0.11</v>
      </c>
      <c r="BH28" s="7">
        <f>_xlfn.XLOOKUP($EN28,Sheet3!$A:$A,Sheet3!$D:$D)</f>
        <v>0.66</v>
      </c>
      <c r="BI28" s="7">
        <f>_xlfn.XLOOKUP($EO28,Sheet3!$A:$A,Sheet3!$D:$D)</f>
        <v>0.31</v>
      </c>
      <c r="BJ28" s="7">
        <f>_xlfn.XLOOKUP($EP28,Sheet3!$A:$A,Sheet3!$D:$D)</f>
        <v>0.31</v>
      </c>
      <c r="BK28" s="7">
        <f t="shared" si="12"/>
        <v>3.34</v>
      </c>
      <c r="BL28" s="7">
        <f t="shared" si="13"/>
        <v>2.2599999999999998</v>
      </c>
      <c r="BM28" s="7">
        <f>_xlfn.XLOOKUP($EB28,Sheet3!$A:$A,Sheet3!$E:$E)</f>
        <v>0.18</v>
      </c>
      <c r="BN28" s="7">
        <f>_xlfn.XLOOKUP($EC28,Sheet3!$A:$A,Sheet3!$E:$E)</f>
        <v>0.34</v>
      </c>
      <c r="BO28" s="7">
        <f>_xlfn.XLOOKUP($ED28,Sheet3!$A:$A,Sheet3!$E:$E)</f>
        <v>0</v>
      </c>
      <c r="BP28" s="7">
        <f>_xlfn.XLOOKUP($EE28,Sheet3!$A:$A,Sheet3!$E:$E)</f>
        <v>0.28999999999999998</v>
      </c>
      <c r="BQ28" s="7">
        <f>_xlfn.XLOOKUP($EF28,Sheet3!$A:$A,Sheet3!$E:$E)</f>
        <v>0.23</v>
      </c>
      <c r="BR28" s="7">
        <f>_xlfn.XLOOKUP($EG28,Sheet3!$A:$A,Sheet3!$E:$E)</f>
        <v>0.18</v>
      </c>
      <c r="BS28" s="7">
        <f>_xlfn.XLOOKUP($EH28,Sheet3!$A:$A,Sheet3!$E:$E)</f>
        <v>0</v>
      </c>
      <c r="BT28" s="7">
        <f>_xlfn.XLOOKUP($EI28,Sheet3!$A:$A,Sheet3!$E:$E)</f>
        <v>0.15</v>
      </c>
      <c r="BU28" s="7">
        <f>_xlfn.XLOOKUP($EJ28,Sheet3!$A:$A,Sheet3!$E:$E)</f>
        <v>0.18</v>
      </c>
      <c r="BV28" s="7">
        <f>_xlfn.XLOOKUP($EK28,Sheet3!$A:$A,Sheet3!$E:$E)</f>
        <v>0.14000000000000001</v>
      </c>
      <c r="BW28" s="7">
        <f>_xlfn.XLOOKUP($EL28,Sheet3!$A:$A,Sheet3!$E:$E)</f>
        <v>0.12</v>
      </c>
      <c r="BX28" s="7">
        <f>_xlfn.XLOOKUP($EM28,Sheet3!$A:$A,Sheet3!$E:$E)</f>
        <v>0.1</v>
      </c>
      <c r="BY28" s="7">
        <f>_xlfn.XLOOKUP($EN28,Sheet3!$A:$A,Sheet3!$E:$E)</f>
        <v>0.65</v>
      </c>
      <c r="BZ28" s="7">
        <f>_xlfn.XLOOKUP($EO28,Sheet3!$A:$A,Sheet3!$E:$E)</f>
        <v>0.14000000000000001</v>
      </c>
      <c r="CA28" s="7">
        <f>_xlfn.XLOOKUP($EP28,Sheet3!$A:$A,Sheet3!$E:$E)</f>
        <v>0.26</v>
      </c>
      <c r="CB28" s="7">
        <f t="shared" si="14"/>
        <v>3.66</v>
      </c>
      <c r="CC28" s="7">
        <f t="shared" si="15"/>
        <v>2.02</v>
      </c>
      <c r="CD28" s="22">
        <f t="shared" si="16"/>
        <v>6.8100000000000005</v>
      </c>
      <c r="CE28" s="53">
        <v>14</v>
      </c>
      <c r="CF28" s="23">
        <f t="shared" si="17"/>
        <v>5.6</v>
      </c>
      <c r="CG28" s="23">
        <f t="shared" si="18"/>
        <v>5.68</v>
      </c>
      <c r="CH28" s="23">
        <v>38</v>
      </c>
      <c r="CI28" s="24">
        <f t="shared" si="19"/>
        <v>8.740000000000002</v>
      </c>
      <c r="CJ28" s="20">
        <f t="shared" si="20"/>
        <v>5.3900000000000003E-2</v>
      </c>
      <c r="CK28" s="20">
        <f t="shared" si="21"/>
        <v>-0.03</v>
      </c>
      <c r="CL28" s="20">
        <f t="shared" si="22"/>
        <v>-2.9600000000000001E-2</v>
      </c>
      <c r="CM28" s="20">
        <f t="shared" si="23"/>
        <v>0.19440000000000002</v>
      </c>
      <c r="CN28" s="25">
        <f t="shared" si="24"/>
        <v>1.7034188034188036</v>
      </c>
      <c r="CO28" s="28">
        <f t="shared" si="25"/>
        <v>0.49353832442067741</v>
      </c>
      <c r="CP28" s="28">
        <f t="shared" si="26"/>
        <v>0.54501924800928125</v>
      </c>
      <c r="CQ28" s="27">
        <f t="shared" si="27"/>
        <v>2.0479825242479146</v>
      </c>
      <c r="CR28" s="54">
        <v>0.09</v>
      </c>
      <c r="CS28" s="54">
        <v>0.2</v>
      </c>
      <c r="CT28" s="54">
        <v>0.14000000000000001</v>
      </c>
      <c r="CU28" s="54">
        <v>0.09</v>
      </c>
      <c r="CV28" s="54">
        <v>0.26</v>
      </c>
      <c r="CW28" s="54">
        <v>0.23</v>
      </c>
      <c r="CX28" s="55">
        <v>0.28999999999999998</v>
      </c>
      <c r="CY28" s="55">
        <v>0.22</v>
      </c>
      <c r="CZ28" s="55">
        <v>7.0000000000000007E-2</v>
      </c>
      <c r="DA28" s="54">
        <v>0.24</v>
      </c>
      <c r="DB28" s="54">
        <v>0.4</v>
      </c>
      <c r="DC28" s="54">
        <v>0.16</v>
      </c>
      <c r="DD28" s="54">
        <v>0.14000000000000001</v>
      </c>
      <c r="DE28" s="54">
        <v>0.27</v>
      </c>
      <c r="DF28" s="54">
        <v>0.12</v>
      </c>
      <c r="DG28" s="54">
        <v>0.04</v>
      </c>
      <c r="DH28" s="54">
        <v>0.25</v>
      </c>
      <c r="DI28" s="54">
        <v>0.19</v>
      </c>
      <c r="DJ28" s="54">
        <v>-0.04</v>
      </c>
      <c r="DK28" s="54">
        <v>0.24</v>
      </c>
      <c r="DL28" s="54">
        <v>0.28000000000000003</v>
      </c>
      <c r="DM28" s="54">
        <v>0.08</v>
      </c>
      <c r="DN28" s="54">
        <v>0.16</v>
      </c>
      <c r="DO28" s="54">
        <v>0.14000000000000001</v>
      </c>
      <c r="DP28" s="54">
        <v>0.15</v>
      </c>
      <c r="DQ28" s="54">
        <v>0.23</v>
      </c>
      <c r="DR28" s="54">
        <v>0.25</v>
      </c>
      <c r="DS28" s="54">
        <v>-0.04</v>
      </c>
      <c r="DT28" s="54">
        <v>0.2</v>
      </c>
      <c r="DU28" s="54">
        <v>0.24</v>
      </c>
      <c r="DV28" s="54">
        <v>0.05</v>
      </c>
      <c r="DW28" s="54">
        <v>0.15</v>
      </c>
      <c r="DX28" s="54">
        <v>0.15</v>
      </c>
      <c r="DY28" s="54">
        <v>0.09</v>
      </c>
      <c r="DZ28" s="54">
        <v>0.3</v>
      </c>
      <c r="EA28" s="54">
        <v>0.26</v>
      </c>
      <c r="EB28" t="s">
        <v>99</v>
      </c>
      <c r="EC28" t="s">
        <v>100</v>
      </c>
      <c r="EE28" t="s">
        <v>102</v>
      </c>
      <c r="EF28" t="s">
        <v>148</v>
      </c>
      <c r="EG28" t="s">
        <v>154</v>
      </c>
      <c r="EI28" t="s">
        <v>155</v>
      </c>
      <c r="EJ28" t="s">
        <v>151</v>
      </c>
      <c r="EK28" t="s">
        <v>157</v>
      </c>
      <c r="EL28" t="s">
        <v>106</v>
      </c>
      <c r="EM28" t="s">
        <v>110</v>
      </c>
      <c r="EN28" t="s">
        <v>111</v>
      </c>
      <c r="EO28" t="s">
        <v>112</v>
      </c>
      <c r="EP28" t="s">
        <v>117</v>
      </c>
    </row>
    <row r="29" spans="1:146" ht="28" customHeight="1" x14ac:dyDescent="0.2">
      <c r="A29" s="36" t="s">
        <v>47</v>
      </c>
      <c r="B29" s="10">
        <v>26</v>
      </c>
      <c r="C29" s="11">
        <v>38</v>
      </c>
      <c r="D29" s="11">
        <v>46</v>
      </c>
      <c r="E29" s="15">
        <v>7</v>
      </c>
      <c r="F29" s="16">
        <f t="shared" si="0"/>
        <v>0.78</v>
      </c>
      <c r="G29" s="17">
        <f t="shared" si="1"/>
        <v>0.77</v>
      </c>
      <c r="H29" s="17">
        <f t="shared" si="2"/>
        <v>0.75</v>
      </c>
      <c r="I29" s="18">
        <f t="shared" si="3"/>
        <v>0.81</v>
      </c>
      <c r="J29" s="19">
        <f t="shared" si="4"/>
        <v>0.09</v>
      </c>
      <c r="K29" s="20">
        <f t="shared" si="5"/>
        <v>0</v>
      </c>
      <c r="L29" s="20">
        <f t="shared" si="6"/>
        <v>-0.05</v>
      </c>
      <c r="M29" s="21">
        <f t="shared" si="7"/>
        <v>0.28000000000000003</v>
      </c>
      <c r="N29" s="7">
        <f>_xlfn.XLOOKUP($EB29,Sheet3!$A:$A,Sheet3!$B:$B)</f>
        <v>0.38</v>
      </c>
      <c r="O29" s="7">
        <f>_xlfn.XLOOKUP($EC29,Sheet3!$A:$A,Sheet3!$B:$B)</f>
        <v>0.38</v>
      </c>
      <c r="P29" s="7">
        <f>_xlfn.XLOOKUP($ED29,Sheet3!$A:$A,Sheet3!$B:$B)</f>
        <v>0</v>
      </c>
      <c r="Q29" s="7">
        <f>_xlfn.XLOOKUP($EE29,Sheet3!$A:$A,Sheet3!$B:$B)</f>
        <v>0.32</v>
      </c>
      <c r="R29" s="7">
        <f>_xlfn.XLOOKUP($EF29,Sheet3!$A:$A,Sheet3!$B:$B)</f>
        <v>0.22</v>
      </c>
      <c r="S29" s="7">
        <f>_xlfn.XLOOKUP($EG29,Sheet3!$A:$A,Sheet3!$B:$B)</f>
        <v>0.19</v>
      </c>
      <c r="T29" s="7">
        <f>_xlfn.XLOOKUP($EH29,Sheet3!$A:$A,Sheet3!$B:$B)</f>
        <v>0</v>
      </c>
      <c r="U29" s="7">
        <f>_xlfn.XLOOKUP($EI29,Sheet3!$A:$A,Sheet3!$B:$B)</f>
        <v>0.17</v>
      </c>
      <c r="V29" s="7">
        <f>_xlfn.XLOOKUP($EJ29,Sheet3!$A:$A,Sheet3!$B:$B)</f>
        <v>0.22</v>
      </c>
      <c r="W29" s="7">
        <f>_xlfn.XLOOKUP($EK29,Sheet3!$A:$A,Sheet3!$B:$B)</f>
        <v>0.3</v>
      </c>
      <c r="X29" s="7">
        <f>_xlfn.XLOOKUP($EL29,Sheet3!$A:$A,Sheet3!$B:$B)</f>
        <v>0.17</v>
      </c>
      <c r="Y29" s="7">
        <f>_xlfn.XLOOKUP($EM29,Sheet3!$A:$A,Sheet3!$B:$B)</f>
        <v>0.13</v>
      </c>
      <c r="Z29" s="7">
        <f>_xlfn.XLOOKUP($EN29,Sheet3!$A:$A,Sheet3!$B:$B)</f>
        <v>0.03</v>
      </c>
      <c r="AA29" s="7">
        <f>_xlfn.XLOOKUP($EO29,Sheet3!$A:$A,Sheet3!$B:$B)</f>
        <v>0.1</v>
      </c>
      <c r="AB29" s="7">
        <f>_xlfn.XLOOKUP($EP29,Sheet3!$A:$A,Sheet3!$B:$B)</f>
        <v>0.3</v>
      </c>
      <c r="AC29" s="7">
        <f t="shared" si="8"/>
        <v>2.7199999999999998</v>
      </c>
      <c r="AD29" s="7">
        <f t="shared" si="9"/>
        <v>2.4099999999999997</v>
      </c>
      <c r="AE29" s="7">
        <f>_xlfn.XLOOKUP($EB29,Sheet3!$A:$A,Sheet3!$C:$C)</f>
        <v>0.85</v>
      </c>
      <c r="AF29" s="7">
        <f>_xlfn.XLOOKUP($EC29,Sheet3!$A:$A,Sheet3!$C:$C)</f>
        <v>0.4</v>
      </c>
      <c r="AG29" s="7">
        <f>_xlfn.XLOOKUP($ED29,Sheet3!$A:$A,Sheet3!$C:$C)</f>
        <v>0</v>
      </c>
      <c r="AH29" s="7">
        <f>_xlfn.XLOOKUP($EE29,Sheet3!$A:$A,Sheet3!$C:$C)</f>
        <v>0.33</v>
      </c>
      <c r="AI29" s="7">
        <f>_xlfn.XLOOKUP($EF29,Sheet3!$A:$A,Sheet3!$C:$C)</f>
        <v>0.26</v>
      </c>
      <c r="AJ29" s="7">
        <f>_xlfn.XLOOKUP($EG29,Sheet3!$A:$A,Sheet3!$C:$C)</f>
        <v>0.18</v>
      </c>
      <c r="AK29" s="7">
        <f>_xlfn.XLOOKUP($EH29,Sheet3!$A:$A,Sheet3!$C:$C)</f>
        <v>0</v>
      </c>
      <c r="AL29" s="7">
        <f>_xlfn.XLOOKUP($EI29,Sheet3!$A:$A,Sheet3!$C:$C)</f>
        <v>0.18</v>
      </c>
      <c r="AM29" s="7">
        <f>_xlfn.XLOOKUP($EJ29,Sheet3!$A:$A,Sheet3!$C:$C)</f>
        <v>0.23</v>
      </c>
      <c r="AN29" s="7">
        <f>_xlfn.XLOOKUP($EK29,Sheet3!$A:$A,Sheet3!$C:$C)</f>
        <v>0.28999999999999998</v>
      </c>
      <c r="AO29" s="7">
        <f>_xlfn.XLOOKUP($EL29,Sheet3!$A:$A,Sheet3!$C:$C)</f>
        <v>0.21</v>
      </c>
      <c r="AP29" s="7">
        <f>_xlfn.XLOOKUP($EM29,Sheet3!$A:$A,Sheet3!$C:$C)</f>
        <v>0.17</v>
      </c>
      <c r="AQ29" s="7">
        <f>_xlfn.XLOOKUP($EN29,Sheet3!$A:$A,Sheet3!$C:$C)</f>
        <v>0.04</v>
      </c>
      <c r="AR29" s="7">
        <f>_xlfn.XLOOKUP($EO29,Sheet3!$A:$A,Sheet3!$C:$C)</f>
        <v>0.13</v>
      </c>
      <c r="AS29" s="7">
        <f>_xlfn.XLOOKUP($EP29,Sheet3!$A:$A,Sheet3!$C:$C)</f>
        <v>0.33</v>
      </c>
      <c r="AT29" s="7">
        <f t="shared" si="10"/>
        <v>4.82</v>
      </c>
      <c r="AU29" s="7">
        <f t="shared" si="11"/>
        <v>2.5500000000000003</v>
      </c>
      <c r="AV29" s="7">
        <f>_xlfn.XLOOKUP($EB29,Sheet3!$A:$A,Sheet3!$D:$D)</f>
        <v>0.02</v>
      </c>
      <c r="AW29" s="7">
        <f>_xlfn.XLOOKUP($EC29,Sheet3!$A:$A,Sheet3!$D:$D)</f>
        <v>0.41</v>
      </c>
      <c r="AX29" s="7">
        <f>_xlfn.XLOOKUP($ED29,Sheet3!$A:$A,Sheet3!$D:$D)</f>
        <v>0</v>
      </c>
      <c r="AY29" s="7">
        <f>_xlfn.XLOOKUP($EE29,Sheet3!$A:$A,Sheet3!$D:$D)</f>
        <v>0.33</v>
      </c>
      <c r="AZ29" s="7">
        <f>_xlfn.XLOOKUP($EF29,Sheet3!$A:$A,Sheet3!$D:$D)</f>
        <v>0.15</v>
      </c>
      <c r="BA29" s="7">
        <f>_xlfn.XLOOKUP($EG29,Sheet3!$A:$A,Sheet3!$D:$D)</f>
        <v>0.24</v>
      </c>
      <c r="BB29" s="7">
        <f>_xlfn.XLOOKUP($EH29,Sheet3!$A:$A,Sheet3!$D:$D)</f>
        <v>0</v>
      </c>
      <c r="BC29" s="7">
        <f>_xlfn.XLOOKUP($EI29,Sheet3!$A:$A,Sheet3!$D:$D)</f>
        <v>0.17</v>
      </c>
      <c r="BD29" s="7">
        <f>_xlfn.XLOOKUP($EJ29,Sheet3!$A:$A,Sheet3!$D:$D)</f>
        <v>0.26</v>
      </c>
      <c r="BE29" s="7">
        <f>_xlfn.XLOOKUP($EK29,Sheet3!$A:$A,Sheet3!$D:$D)</f>
        <v>0.36</v>
      </c>
      <c r="BF29" s="7">
        <f>_xlfn.XLOOKUP($EL29,Sheet3!$A:$A,Sheet3!$D:$D)</f>
        <v>0.17</v>
      </c>
      <c r="BG29" s="7">
        <f>_xlfn.XLOOKUP($EM29,Sheet3!$A:$A,Sheet3!$D:$D)</f>
        <v>0.11</v>
      </c>
      <c r="BH29" s="7">
        <f>_xlfn.XLOOKUP($EN29,Sheet3!$A:$A,Sheet3!$D:$D)</f>
        <v>0.03</v>
      </c>
      <c r="BI29" s="7">
        <f>_xlfn.XLOOKUP($EO29,Sheet3!$A:$A,Sheet3!$D:$D)</f>
        <v>7.0000000000000007E-2</v>
      </c>
      <c r="BJ29" s="7">
        <f>_xlfn.XLOOKUP($EP29,Sheet3!$A:$A,Sheet3!$D:$D)</f>
        <v>0.31</v>
      </c>
      <c r="BK29" s="7">
        <f t="shared" si="12"/>
        <v>1.21</v>
      </c>
      <c r="BL29" s="7">
        <f t="shared" si="13"/>
        <v>2.5799999999999996</v>
      </c>
      <c r="BM29" s="7">
        <f>_xlfn.XLOOKUP($EB29,Sheet3!$A:$A,Sheet3!$E:$E)</f>
        <v>0.18</v>
      </c>
      <c r="BN29" s="7">
        <f>_xlfn.XLOOKUP($EC29,Sheet3!$A:$A,Sheet3!$E:$E)</f>
        <v>0.34</v>
      </c>
      <c r="BO29" s="7">
        <f>_xlfn.XLOOKUP($ED29,Sheet3!$A:$A,Sheet3!$E:$E)</f>
        <v>0</v>
      </c>
      <c r="BP29" s="7">
        <f>_xlfn.XLOOKUP($EE29,Sheet3!$A:$A,Sheet3!$E:$E)</f>
        <v>0.28999999999999998</v>
      </c>
      <c r="BQ29" s="7">
        <f>_xlfn.XLOOKUP($EF29,Sheet3!$A:$A,Sheet3!$E:$E)</f>
        <v>0.23</v>
      </c>
      <c r="BR29" s="7">
        <f>_xlfn.XLOOKUP($EG29,Sheet3!$A:$A,Sheet3!$E:$E)</f>
        <v>0.16</v>
      </c>
      <c r="BS29" s="7">
        <f>_xlfn.XLOOKUP($EH29,Sheet3!$A:$A,Sheet3!$E:$E)</f>
        <v>0</v>
      </c>
      <c r="BT29" s="7">
        <f>_xlfn.XLOOKUP($EI29,Sheet3!$A:$A,Sheet3!$E:$E)</f>
        <v>0.15</v>
      </c>
      <c r="BU29" s="7">
        <f>_xlfn.XLOOKUP($EJ29,Sheet3!$A:$A,Sheet3!$E:$E)</f>
        <v>0.18</v>
      </c>
      <c r="BV29" s="7">
        <f>_xlfn.XLOOKUP($EK29,Sheet3!$A:$A,Sheet3!$E:$E)</f>
        <v>0.28000000000000003</v>
      </c>
      <c r="BW29" s="7">
        <f>_xlfn.XLOOKUP($EL29,Sheet3!$A:$A,Sheet3!$E:$E)</f>
        <v>0.12</v>
      </c>
      <c r="BX29" s="7">
        <f>_xlfn.XLOOKUP($EM29,Sheet3!$A:$A,Sheet3!$E:$E)</f>
        <v>0.1</v>
      </c>
      <c r="BY29" s="7">
        <f>_xlfn.XLOOKUP($EN29,Sheet3!$A:$A,Sheet3!$E:$E)</f>
        <v>0.03</v>
      </c>
      <c r="BZ29" s="7">
        <f>_xlfn.XLOOKUP($EO29,Sheet3!$A:$A,Sheet3!$E:$E)</f>
        <v>0.09</v>
      </c>
      <c r="CA29" s="7">
        <f>_xlfn.XLOOKUP($EP29,Sheet3!$A:$A,Sheet3!$E:$E)</f>
        <v>0.26</v>
      </c>
      <c r="CB29" s="7">
        <f t="shared" si="14"/>
        <v>1.7500000000000002</v>
      </c>
      <c r="CC29" s="7">
        <f t="shared" si="15"/>
        <v>2.1399999999999997</v>
      </c>
      <c r="CD29" s="22">
        <f t="shared" si="16"/>
        <v>5.129999999999999</v>
      </c>
      <c r="CE29" s="53">
        <v>3</v>
      </c>
      <c r="CF29" s="23">
        <f t="shared" si="17"/>
        <v>3.7899999999999996</v>
      </c>
      <c r="CG29" s="23">
        <f t="shared" si="18"/>
        <v>3.8899999999999997</v>
      </c>
      <c r="CH29" s="23">
        <v>37</v>
      </c>
      <c r="CI29" s="24">
        <f t="shared" si="19"/>
        <v>7.370000000000001</v>
      </c>
      <c r="CJ29" s="20">
        <f t="shared" si="20"/>
        <v>7.0199999999999999E-2</v>
      </c>
      <c r="CK29" s="20">
        <f t="shared" si="21"/>
        <v>0</v>
      </c>
      <c r="CL29" s="20">
        <f t="shared" si="22"/>
        <v>-3.7500000000000006E-2</v>
      </c>
      <c r="CM29" s="20">
        <f t="shared" si="23"/>
        <v>0.22680000000000003</v>
      </c>
      <c r="CN29" s="25">
        <f t="shared" si="24"/>
        <v>1.6858712715855573</v>
      </c>
      <c r="CO29" s="26">
        <f t="shared" si="25"/>
        <v>0.39810924369747897</v>
      </c>
      <c r="CP29" s="26">
        <f t="shared" si="26"/>
        <v>0.17793070716658749</v>
      </c>
      <c r="CQ29" s="27">
        <f t="shared" si="27"/>
        <v>2.0709946266375816</v>
      </c>
      <c r="CR29" s="54">
        <v>0.1</v>
      </c>
      <c r="CS29" s="54">
        <v>0.21</v>
      </c>
      <c r="CT29" s="54">
        <v>0.13</v>
      </c>
      <c r="CU29" s="54">
        <v>0.09</v>
      </c>
      <c r="CV29" s="54">
        <v>0.25</v>
      </c>
      <c r="CW29" s="54">
        <v>0.22</v>
      </c>
      <c r="CX29" s="55">
        <v>0.31</v>
      </c>
      <c r="CY29" s="55">
        <v>0.22</v>
      </c>
      <c r="CZ29" s="55">
        <v>0.09</v>
      </c>
      <c r="DA29" s="54">
        <v>0.28000000000000003</v>
      </c>
      <c r="DB29" s="54">
        <v>0.43</v>
      </c>
      <c r="DC29" s="54">
        <v>0.15</v>
      </c>
      <c r="DD29" s="54">
        <v>0.13</v>
      </c>
      <c r="DE29" s="54">
        <v>0.3</v>
      </c>
      <c r="DF29" s="54">
        <v>0.1</v>
      </c>
      <c r="DG29" s="54">
        <v>0.05</v>
      </c>
      <c r="DH29" s="54">
        <v>0.23</v>
      </c>
      <c r="DI29" s="54">
        <v>0.19</v>
      </c>
      <c r="DJ29" s="54">
        <v>0</v>
      </c>
      <c r="DK29" s="54">
        <v>0.28000000000000003</v>
      </c>
      <c r="DL29" s="54">
        <v>0.28000000000000003</v>
      </c>
      <c r="DM29" s="54">
        <v>0.08</v>
      </c>
      <c r="DN29" s="54">
        <v>0.2</v>
      </c>
      <c r="DO29" s="54">
        <v>0.13</v>
      </c>
      <c r="DP29" s="54">
        <v>0.15</v>
      </c>
      <c r="DQ29" s="54">
        <v>0.21</v>
      </c>
      <c r="DR29" s="54">
        <v>0.23</v>
      </c>
      <c r="DS29" s="54">
        <v>-0.05</v>
      </c>
      <c r="DT29" s="54">
        <v>0.2</v>
      </c>
      <c r="DU29" s="54">
        <v>0.25</v>
      </c>
      <c r="DV29" s="54">
        <v>7.0000000000000007E-2</v>
      </c>
      <c r="DW29" s="54">
        <v>0.14000000000000001</v>
      </c>
      <c r="DX29" s="54">
        <v>0.15</v>
      </c>
      <c r="DY29" s="54">
        <v>0.1</v>
      </c>
      <c r="DZ29" s="54">
        <v>0.3</v>
      </c>
      <c r="EA29" s="54">
        <v>0.25</v>
      </c>
      <c r="EB29" t="s">
        <v>99</v>
      </c>
      <c r="EC29" t="s">
        <v>100</v>
      </c>
      <c r="EE29" t="s">
        <v>102</v>
      </c>
      <c r="EF29" t="s">
        <v>148</v>
      </c>
      <c r="EG29" t="s">
        <v>149</v>
      </c>
      <c r="EI29" t="s">
        <v>155</v>
      </c>
      <c r="EJ29" t="s">
        <v>151</v>
      </c>
      <c r="EK29" t="s">
        <v>108</v>
      </c>
      <c r="EL29" t="s">
        <v>106</v>
      </c>
      <c r="EM29" t="s">
        <v>110</v>
      </c>
      <c r="EN29" t="s">
        <v>115</v>
      </c>
      <c r="EO29" t="s">
        <v>114</v>
      </c>
      <c r="EP29" t="s">
        <v>117</v>
      </c>
    </row>
    <row r="30" spans="1:146" ht="28" customHeight="1" x14ac:dyDescent="0.2">
      <c r="A30" s="36" t="s">
        <v>40</v>
      </c>
      <c r="B30" s="10">
        <v>27</v>
      </c>
      <c r="C30" s="11">
        <v>28</v>
      </c>
      <c r="D30" s="14">
        <v>9</v>
      </c>
      <c r="E30" s="12">
        <v>27</v>
      </c>
      <c r="F30" s="16">
        <f t="shared" si="0"/>
        <v>0.92</v>
      </c>
      <c r="G30" s="17">
        <f t="shared" si="1"/>
        <v>0.92999999999999994</v>
      </c>
      <c r="H30" s="17">
        <f t="shared" si="2"/>
        <v>0.91</v>
      </c>
      <c r="I30" s="18">
        <f t="shared" si="3"/>
        <v>0.92999999999999994</v>
      </c>
      <c r="J30" s="19">
        <f t="shared" si="4"/>
        <v>0.06</v>
      </c>
      <c r="K30" s="20">
        <f t="shared" si="5"/>
        <v>0.01</v>
      </c>
      <c r="L30" s="20">
        <f t="shared" si="6"/>
        <v>0.1</v>
      </c>
      <c r="M30" s="21">
        <f t="shared" si="7"/>
        <v>7.0000000000000007E-2</v>
      </c>
      <c r="N30" s="7">
        <f>_xlfn.XLOOKUP($EB30,Sheet3!$A:$A,Sheet3!$B:$B)</f>
        <v>0.38500000000000001</v>
      </c>
      <c r="O30" s="7">
        <f>_xlfn.XLOOKUP($EC30,Sheet3!$A:$A,Sheet3!$B:$B)</f>
        <v>0.38</v>
      </c>
      <c r="P30" s="7">
        <f>_xlfn.XLOOKUP($ED30,Sheet3!$A:$A,Sheet3!$B:$B)</f>
        <v>0</v>
      </c>
      <c r="Q30" s="7">
        <f>_xlfn.XLOOKUP($EE30,Sheet3!$A:$A,Sheet3!$B:$B)</f>
        <v>0.32</v>
      </c>
      <c r="R30" s="7">
        <f>_xlfn.XLOOKUP($EF30,Sheet3!$A:$A,Sheet3!$B:$B)</f>
        <v>0.17</v>
      </c>
      <c r="S30" s="7">
        <f>_xlfn.XLOOKUP($EG30,Sheet3!$A:$A,Sheet3!$B:$B)</f>
        <v>0.19</v>
      </c>
      <c r="T30" s="7">
        <f>_xlfn.XLOOKUP($EH30,Sheet3!$A:$A,Sheet3!$B:$B)</f>
        <v>0</v>
      </c>
      <c r="U30" s="7">
        <f>_xlfn.XLOOKUP($EI30,Sheet3!$A:$A,Sheet3!$B:$B)</f>
        <v>0.17</v>
      </c>
      <c r="V30" s="7">
        <f>_xlfn.XLOOKUP($EJ30,Sheet3!$A:$A,Sheet3!$B:$B)</f>
        <v>0.22</v>
      </c>
      <c r="W30" s="7">
        <f>_xlfn.XLOOKUP($EK30,Sheet3!$A:$A,Sheet3!$B:$B)</f>
        <v>0.15</v>
      </c>
      <c r="X30" s="7">
        <f>_xlfn.XLOOKUP($EL30,Sheet3!$A:$A,Sheet3!$B:$B)</f>
        <v>0.17</v>
      </c>
      <c r="Y30" s="7">
        <f>_xlfn.XLOOKUP($EM30,Sheet3!$A:$A,Sheet3!$B:$B)</f>
        <v>0.14000000000000001</v>
      </c>
      <c r="Z30" s="7">
        <f>_xlfn.XLOOKUP($EN30,Sheet3!$A:$A,Sheet3!$B:$B)</f>
        <v>0.61</v>
      </c>
      <c r="AA30" s="7">
        <f>_xlfn.XLOOKUP($EO30,Sheet3!$A:$A,Sheet3!$B:$B)</f>
        <v>0.1</v>
      </c>
      <c r="AB30" s="7">
        <f>_xlfn.XLOOKUP($EP30,Sheet3!$A:$A,Sheet3!$B:$B)</f>
        <v>0.05</v>
      </c>
      <c r="AC30" s="7">
        <f t="shared" si="8"/>
        <v>4.26</v>
      </c>
      <c r="AD30" s="7">
        <f t="shared" si="9"/>
        <v>2.21</v>
      </c>
      <c r="AE30" s="7">
        <f>_xlfn.XLOOKUP($EB30,Sheet3!$A:$A,Sheet3!$C:$C)</f>
        <v>0.44500000000000001</v>
      </c>
      <c r="AF30" s="7">
        <f>_xlfn.XLOOKUP($EC30,Sheet3!$A:$A,Sheet3!$C:$C)</f>
        <v>0.4</v>
      </c>
      <c r="AG30" s="7">
        <f>_xlfn.XLOOKUP($ED30,Sheet3!$A:$A,Sheet3!$C:$C)</f>
        <v>0</v>
      </c>
      <c r="AH30" s="7">
        <f>_xlfn.XLOOKUP($EE30,Sheet3!$A:$A,Sheet3!$C:$C)</f>
        <v>0.33</v>
      </c>
      <c r="AI30" s="7">
        <f>_xlfn.XLOOKUP($EF30,Sheet3!$A:$A,Sheet3!$C:$C)</f>
        <v>0.19</v>
      </c>
      <c r="AJ30" s="7">
        <f>_xlfn.XLOOKUP($EG30,Sheet3!$A:$A,Sheet3!$C:$C)</f>
        <v>0.18</v>
      </c>
      <c r="AK30" s="7">
        <f>_xlfn.XLOOKUP($EH30,Sheet3!$A:$A,Sheet3!$C:$C)</f>
        <v>0</v>
      </c>
      <c r="AL30" s="7">
        <f>_xlfn.XLOOKUP($EI30,Sheet3!$A:$A,Sheet3!$C:$C)</f>
        <v>0.18</v>
      </c>
      <c r="AM30" s="7">
        <f>_xlfn.XLOOKUP($EJ30,Sheet3!$A:$A,Sheet3!$C:$C)</f>
        <v>0.23</v>
      </c>
      <c r="AN30" s="7">
        <f>_xlfn.XLOOKUP($EK30,Sheet3!$A:$A,Sheet3!$C:$C)</f>
        <v>0.17</v>
      </c>
      <c r="AO30" s="7">
        <f>_xlfn.XLOOKUP($EL30,Sheet3!$A:$A,Sheet3!$C:$C)</f>
        <v>0.21</v>
      </c>
      <c r="AP30" s="7">
        <f>_xlfn.XLOOKUP($EM30,Sheet3!$A:$A,Sheet3!$C:$C)</f>
        <v>7.0000000000000007E-2</v>
      </c>
      <c r="AQ30" s="7">
        <f>_xlfn.XLOOKUP($EN30,Sheet3!$A:$A,Sheet3!$C:$C)</f>
        <v>0.52</v>
      </c>
      <c r="AR30" s="7">
        <f>_xlfn.XLOOKUP($EO30,Sheet3!$A:$A,Sheet3!$C:$C)</f>
        <v>0.13</v>
      </c>
      <c r="AS30" s="7">
        <f>_xlfn.XLOOKUP($EP30,Sheet3!$A:$A,Sheet3!$C:$C)</f>
        <v>0.04</v>
      </c>
      <c r="AT30" s="7">
        <f t="shared" si="10"/>
        <v>4.05</v>
      </c>
      <c r="AU30" s="7">
        <f t="shared" si="11"/>
        <v>2.36</v>
      </c>
      <c r="AV30" s="7">
        <f>_xlfn.XLOOKUP($EB30,Sheet3!$A:$A,Sheet3!$D:$D)</f>
        <v>0.46500000000000002</v>
      </c>
      <c r="AW30" s="7">
        <f>_xlfn.XLOOKUP($EC30,Sheet3!$A:$A,Sheet3!$D:$D)</f>
        <v>0.41</v>
      </c>
      <c r="AX30" s="7">
        <f>_xlfn.XLOOKUP($ED30,Sheet3!$A:$A,Sheet3!$D:$D)</f>
        <v>0</v>
      </c>
      <c r="AY30" s="7">
        <f>_xlfn.XLOOKUP($EE30,Sheet3!$A:$A,Sheet3!$D:$D)</f>
        <v>0.33</v>
      </c>
      <c r="AZ30" s="7">
        <f>_xlfn.XLOOKUP($EF30,Sheet3!$A:$A,Sheet3!$D:$D)</f>
        <v>0.23</v>
      </c>
      <c r="BA30" s="7">
        <f>_xlfn.XLOOKUP($EG30,Sheet3!$A:$A,Sheet3!$D:$D)</f>
        <v>0.24</v>
      </c>
      <c r="BB30" s="7">
        <f>_xlfn.XLOOKUP($EH30,Sheet3!$A:$A,Sheet3!$D:$D)</f>
        <v>0</v>
      </c>
      <c r="BC30" s="7">
        <f>_xlfn.XLOOKUP($EI30,Sheet3!$A:$A,Sheet3!$D:$D)</f>
        <v>0.17</v>
      </c>
      <c r="BD30" s="7">
        <f>_xlfn.XLOOKUP($EJ30,Sheet3!$A:$A,Sheet3!$D:$D)</f>
        <v>0.26</v>
      </c>
      <c r="BE30" s="7">
        <f>_xlfn.XLOOKUP($EK30,Sheet3!$A:$A,Sheet3!$D:$D)</f>
        <v>0.14000000000000001</v>
      </c>
      <c r="BF30" s="7">
        <f>_xlfn.XLOOKUP($EL30,Sheet3!$A:$A,Sheet3!$D:$D)</f>
        <v>0.17</v>
      </c>
      <c r="BG30" s="7">
        <f>_xlfn.XLOOKUP($EM30,Sheet3!$A:$A,Sheet3!$D:$D)</f>
        <v>0.22</v>
      </c>
      <c r="BH30" s="7">
        <f>_xlfn.XLOOKUP($EN30,Sheet3!$A:$A,Sheet3!$D:$D)</f>
        <v>0.66</v>
      </c>
      <c r="BI30" s="7">
        <f>_xlfn.XLOOKUP($EO30,Sheet3!$A:$A,Sheet3!$D:$D)</f>
        <v>7.0000000000000007E-2</v>
      </c>
      <c r="BJ30" s="7">
        <f>_xlfn.XLOOKUP($EP30,Sheet3!$A:$A,Sheet3!$D:$D)</f>
        <v>0.06</v>
      </c>
      <c r="BK30" s="7">
        <f t="shared" si="12"/>
        <v>4.96</v>
      </c>
      <c r="BL30" s="7">
        <f t="shared" si="13"/>
        <v>2.44</v>
      </c>
      <c r="BM30" s="7">
        <f>_xlfn.XLOOKUP($EB30,Sheet3!$A:$A,Sheet3!$E:$E)</f>
        <v>0.245</v>
      </c>
      <c r="BN30" s="7">
        <f>_xlfn.XLOOKUP($EC30,Sheet3!$A:$A,Sheet3!$E:$E)</f>
        <v>0.34</v>
      </c>
      <c r="BO30" s="7">
        <f>_xlfn.XLOOKUP($ED30,Sheet3!$A:$A,Sheet3!$E:$E)</f>
        <v>0</v>
      </c>
      <c r="BP30" s="7">
        <f>_xlfn.XLOOKUP($EE30,Sheet3!$A:$A,Sheet3!$E:$E)</f>
        <v>0.28999999999999998</v>
      </c>
      <c r="BQ30" s="7">
        <f>_xlfn.XLOOKUP($EF30,Sheet3!$A:$A,Sheet3!$E:$E)</f>
        <v>0.11</v>
      </c>
      <c r="BR30" s="7">
        <f>_xlfn.XLOOKUP($EG30,Sheet3!$A:$A,Sheet3!$E:$E)</f>
        <v>0.16</v>
      </c>
      <c r="BS30" s="7">
        <f>_xlfn.XLOOKUP($EH30,Sheet3!$A:$A,Sheet3!$E:$E)</f>
        <v>0</v>
      </c>
      <c r="BT30" s="7">
        <f>_xlfn.XLOOKUP($EI30,Sheet3!$A:$A,Sheet3!$E:$E)</f>
        <v>0.15</v>
      </c>
      <c r="BU30" s="7">
        <f>_xlfn.XLOOKUP($EJ30,Sheet3!$A:$A,Sheet3!$E:$E)</f>
        <v>0.18</v>
      </c>
      <c r="BV30" s="7">
        <f>_xlfn.XLOOKUP($EK30,Sheet3!$A:$A,Sheet3!$E:$E)</f>
        <v>0.14000000000000001</v>
      </c>
      <c r="BW30" s="7">
        <f>_xlfn.XLOOKUP($EL30,Sheet3!$A:$A,Sheet3!$E:$E)</f>
        <v>0.12</v>
      </c>
      <c r="BX30" s="7">
        <f>_xlfn.XLOOKUP($EM30,Sheet3!$A:$A,Sheet3!$E:$E)</f>
        <v>0.16</v>
      </c>
      <c r="BY30" s="7">
        <f>_xlfn.XLOOKUP($EN30,Sheet3!$A:$A,Sheet3!$E:$E)</f>
        <v>0.65</v>
      </c>
      <c r="BZ30" s="7">
        <f>_xlfn.XLOOKUP($EO30,Sheet3!$A:$A,Sheet3!$E:$E)</f>
        <v>0.09</v>
      </c>
      <c r="CA30" s="7">
        <f>_xlfn.XLOOKUP($EP30,Sheet3!$A:$A,Sheet3!$E:$E)</f>
        <v>0.04</v>
      </c>
      <c r="CB30" s="7">
        <f t="shared" si="14"/>
        <v>3.83</v>
      </c>
      <c r="CC30" s="7">
        <f t="shared" si="15"/>
        <v>1.88</v>
      </c>
      <c r="CD30" s="22">
        <f t="shared" si="16"/>
        <v>6.47</v>
      </c>
      <c r="CE30" s="53">
        <v>46</v>
      </c>
      <c r="CF30" s="23">
        <f t="shared" si="17"/>
        <v>7.4</v>
      </c>
      <c r="CG30" s="23">
        <f t="shared" si="18"/>
        <v>5.71</v>
      </c>
      <c r="CH30" s="23">
        <v>31</v>
      </c>
      <c r="CI30" s="24">
        <f t="shared" si="19"/>
        <v>6.41</v>
      </c>
      <c r="CJ30" s="20">
        <f t="shared" si="20"/>
        <v>5.5199999999999999E-2</v>
      </c>
      <c r="CK30" s="20">
        <f t="shared" si="21"/>
        <v>9.2999999999999992E-3</v>
      </c>
      <c r="CL30" s="20">
        <f t="shared" si="22"/>
        <v>9.1000000000000011E-2</v>
      </c>
      <c r="CM30" s="20">
        <f t="shared" si="23"/>
        <v>6.5100000000000005E-2</v>
      </c>
      <c r="CN30" s="25">
        <f t="shared" si="24"/>
        <v>1.672672829815687</v>
      </c>
      <c r="CO30" s="28">
        <f t="shared" si="25"/>
        <v>0.80666698497580858</v>
      </c>
      <c r="CP30" s="28">
        <f t="shared" si="26"/>
        <v>1.9170173495754894</v>
      </c>
      <c r="CQ30" s="27">
        <f t="shared" si="27"/>
        <v>1.0780711970520451</v>
      </c>
      <c r="CR30" s="54">
        <v>0.12</v>
      </c>
      <c r="CS30" s="54">
        <v>0.27</v>
      </c>
      <c r="CT30" s="54">
        <v>0.18</v>
      </c>
      <c r="CU30" s="54">
        <v>0.16</v>
      </c>
      <c r="CV30" s="54">
        <v>0.19</v>
      </c>
      <c r="CW30" s="54">
        <v>0.08</v>
      </c>
      <c r="CX30" s="55">
        <v>0.39</v>
      </c>
      <c r="CY30" s="55">
        <v>0.33</v>
      </c>
      <c r="CZ30" s="55">
        <v>0.06</v>
      </c>
      <c r="DA30" s="54">
        <v>7.0000000000000007E-2</v>
      </c>
      <c r="DB30" s="54">
        <v>0.42</v>
      </c>
      <c r="DC30" s="54">
        <v>0.35</v>
      </c>
      <c r="DD30" s="54">
        <v>0.14000000000000001</v>
      </c>
      <c r="DE30" s="54">
        <v>0.28000000000000003</v>
      </c>
      <c r="DF30" s="54">
        <v>0.21</v>
      </c>
      <c r="DG30" s="54">
        <v>0.13</v>
      </c>
      <c r="DH30" s="54">
        <v>0.16</v>
      </c>
      <c r="DI30" s="54">
        <v>7.0000000000000007E-2</v>
      </c>
      <c r="DJ30" s="54">
        <v>0.01</v>
      </c>
      <c r="DK30" s="54">
        <v>0.39</v>
      </c>
      <c r="DL30" s="54">
        <v>0.38</v>
      </c>
      <c r="DM30" s="54">
        <v>0.13</v>
      </c>
      <c r="DN30" s="54">
        <v>0.26</v>
      </c>
      <c r="DO30" s="54">
        <v>0.18</v>
      </c>
      <c r="DP30" s="54">
        <v>0.21</v>
      </c>
      <c r="DQ30" s="54">
        <v>0.16</v>
      </c>
      <c r="DR30" s="54">
        <v>7.0000000000000007E-2</v>
      </c>
      <c r="DS30" s="54">
        <v>0.1</v>
      </c>
      <c r="DT30" s="54">
        <v>0.38</v>
      </c>
      <c r="DU30" s="54">
        <v>0.28000000000000003</v>
      </c>
      <c r="DV30" s="54">
        <v>0.1</v>
      </c>
      <c r="DW30" s="54">
        <v>0.27</v>
      </c>
      <c r="DX30" s="54">
        <v>0.14000000000000001</v>
      </c>
      <c r="DY30" s="54">
        <v>0.14000000000000001</v>
      </c>
      <c r="DZ30" s="54">
        <v>0.25</v>
      </c>
      <c r="EA30" s="54">
        <v>0.09</v>
      </c>
      <c r="EB30" s="2" t="s">
        <v>158</v>
      </c>
      <c r="EC30" t="s">
        <v>100</v>
      </c>
      <c r="EE30" t="s">
        <v>102</v>
      </c>
      <c r="EF30" t="s">
        <v>147</v>
      </c>
      <c r="EG30" t="s">
        <v>149</v>
      </c>
      <c r="EI30" t="s">
        <v>155</v>
      </c>
      <c r="EJ30" s="2" t="s">
        <v>151</v>
      </c>
      <c r="EK30" t="s">
        <v>157</v>
      </c>
      <c r="EL30" t="s">
        <v>106</v>
      </c>
      <c r="EM30" t="s">
        <v>113</v>
      </c>
      <c r="EN30" t="s">
        <v>111</v>
      </c>
      <c r="EO30" t="s">
        <v>114</v>
      </c>
      <c r="EP30" t="s">
        <v>116</v>
      </c>
    </row>
    <row r="31" spans="1:146" ht="28" customHeight="1" x14ac:dyDescent="0.2">
      <c r="A31" s="37" t="s">
        <v>63</v>
      </c>
      <c r="B31" s="10">
        <v>28</v>
      </c>
      <c r="C31" s="11">
        <v>31</v>
      </c>
      <c r="D31" s="11">
        <v>25</v>
      </c>
      <c r="E31" s="12">
        <v>21</v>
      </c>
      <c r="F31" s="16">
        <f t="shared" si="0"/>
        <v>0.64</v>
      </c>
      <c r="G31" s="17">
        <f t="shared" si="1"/>
        <v>0.64</v>
      </c>
      <c r="H31" s="17">
        <f t="shared" si="2"/>
        <v>0.64</v>
      </c>
      <c r="I31" s="18">
        <f t="shared" si="3"/>
        <v>0.64</v>
      </c>
      <c r="J31" s="19">
        <f t="shared" si="4"/>
        <v>0.08</v>
      </c>
      <c r="K31" s="20">
        <f t="shared" si="5"/>
        <v>0.06</v>
      </c>
      <c r="L31" s="20">
        <f t="shared" si="6"/>
        <v>0.06</v>
      </c>
      <c r="M31" s="21">
        <f t="shared" si="7"/>
        <v>0.11</v>
      </c>
      <c r="N31" s="7">
        <f>_xlfn.XLOOKUP($EB31,Sheet3!$A:$A,Sheet3!$B:$B)</f>
        <v>0.38</v>
      </c>
      <c r="O31" s="7">
        <f>_xlfn.XLOOKUP($EC31,Sheet3!$A:$A,Sheet3!$B:$B)</f>
        <v>0.38</v>
      </c>
      <c r="P31" s="7">
        <f>_xlfn.XLOOKUP($ED31,Sheet3!$A:$A,Sheet3!$B:$B)</f>
        <v>0</v>
      </c>
      <c r="Q31" s="7">
        <f>_xlfn.XLOOKUP($EE31,Sheet3!$A:$A,Sheet3!$B:$B)</f>
        <v>0.32</v>
      </c>
      <c r="R31" s="7">
        <f>_xlfn.XLOOKUP($EF31,Sheet3!$A:$A,Sheet3!$B:$B)</f>
        <v>0.22</v>
      </c>
      <c r="S31" s="7">
        <f>_xlfn.XLOOKUP($EG31,Sheet3!$A:$A,Sheet3!$B:$B)</f>
        <v>0.2</v>
      </c>
      <c r="T31" s="7">
        <f>_xlfn.XLOOKUP($EH31,Sheet3!$A:$A,Sheet3!$B:$B)</f>
        <v>0</v>
      </c>
      <c r="U31" s="7">
        <f>_xlfn.XLOOKUP($EI31,Sheet3!$A:$A,Sheet3!$B:$B)</f>
        <v>0.17</v>
      </c>
      <c r="V31" s="7">
        <f>_xlfn.XLOOKUP($EJ31,Sheet3!$A:$A,Sheet3!$B:$B)</f>
        <v>0.16</v>
      </c>
      <c r="W31" s="7">
        <f>_xlfn.XLOOKUP($EK31,Sheet3!$A:$A,Sheet3!$B:$B)</f>
        <v>0.3</v>
      </c>
      <c r="X31" s="7">
        <f>_xlfn.XLOOKUP($EL31,Sheet3!$A:$A,Sheet3!$B:$B)</f>
        <v>0.17</v>
      </c>
      <c r="Y31" s="7">
        <f>_xlfn.XLOOKUP($EM31,Sheet3!$A:$A,Sheet3!$B:$B)</f>
        <v>0.13</v>
      </c>
      <c r="Z31" s="7">
        <f>_xlfn.XLOOKUP($EN31,Sheet3!$A:$A,Sheet3!$B:$B)</f>
        <v>0.61</v>
      </c>
      <c r="AA31" s="7">
        <f>_xlfn.XLOOKUP($EO31,Sheet3!$A:$A,Sheet3!$B:$B)</f>
        <v>0.1</v>
      </c>
      <c r="AB31" s="7">
        <f>_xlfn.XLOOKUP($EP31,Sheet3!$A:$A,Sheet3!$B:$B)</f>
        <v>0.3</v>
      </c>
      <c r="AC31" s="7">
        <f t="shared" si="8"/>
        <v>4.46</v>
      </c>
      <c r="AD31" s="7">
        <f t="shared" si="9"/>
        <v>2.36</v>
      </c>
      <c r="AE31" s="7">
        <f>_xlfn.XLOOKUP($EB31,Sheet3!$A:$A,Sheet3!$C:$C)</f>
        <v>0.85</v>
      </c>
      <c r="AF31" s="7">
        <f>_xlfn.XLOOKUP($EC31,Sheet3!$A:$A,Sheet3!$C:$C)</f>
        <v>0.4</v>
      </c>
      <c r="AG31" s="7">
        <f>_xlfn.XLOOKUP($ED31,Sheet3!$A:$A,Sheet3!$C:$C)</f>
        <v>0</v>
      </c>
      <c r="AH31" s="7">
        <f>_xlfn.XLOOKUP($EE31,Sheet3!$A:$A,Sheet3!$C:$C)</f>
        <v>0.33</v>
      </c>
      <c r="AI31" s="7">
        <f>_xlfn.XLOOKUP($EF31,Sheet3!$A:$A,Sheet3!$C:$C)</f>
        <v>0.26</v>
      </c>
      <c r="AJ31" s="7">
        <f>_xlfn.XLOOKUP($EG31,Sheet3!$A:$A,Sheet3!$C:$C)</f>
        <v>0.25</v>
      </c>
      <c r="AK31" s="7">
        <f>_xlfn.XLOOKUP($EH31,Sheet3!$A:$A,Sheet3!$C:$C)</f>
        <v>0</v>
      </c>
      <c r="AL31" s="7">
        <f>_xlfn.XLOOKUP($EI31,Sheet3!$A:$A,Sheet3!$C:$C)</f>
        <v>0.18</v>
      </c>
      <c r="AM31" s="7">
        <f>_xlfn.XLOOKUP($EJ31,Sheet3!$A:$A,Sheet3!$C:$C)</f>
        <v>0.16</v>
      </c>
      <c r="AN31" s="7">
        <f>_xlfn.XLOOKUP($EK31,Sheet3!$A:$A,Sheet3!$C:$C)</f>
        <v>0.28999999999999998</v>
      </c>
      <c r="AO31" s="7">
        <f>_xlfn.XLOOKUP($EL31,Sheet3!$A:$A,Sheet3!$C:$C)</f>
        <v>0.21</v>
      </c>
      <c r="AP31" s="7">
        <f>_xlfn.XLOOKUP($EM31,Sheet3!$A:$A,Sheet3!$C:$C)</f>
        <v>0.17</v>
      </c>
      <c r="AQ31" s="7">
        <f>_xlfn.XLOOKUP($EN31,Sheet3!$A:$A,Sheet3!$C:$C)</f>
        <v>0.52</v>
      </c>
      <c r="AR31" s="7">
        <f>_xlfn.XLOOKUP($EO31,Sheet3!$A:$A,Sheet3!$C:$C)</f>
        <v>0.13</v>
      </c>
      <c r="AS31" s="7">
        <f>_xlfn.XLOOKUP($EP31,Sheet3!$A:$A,Sheet3!$C:$C)</f>
        <v>0.33</v>
      </c>
      <c r="AT31" s="7">
        <f t="shared" si="10"/>
        <v>6.2600000000000007</v>
      </c>
      <c r="AU31" s="7">
        <f t="shared" si="11"/>
        <v>2.5500000000000003</v>
      </c>
      <c r="AV31" s="7">
        <f>_xlfn.XLOOKUP($EB31,Sheet3!$A:$A,Sheet3!$D:$D)</f>
        <v>0.02</v>
      </c>
      <c r="AW31" s="7">
        <f>_xlfn.XLOOKUP($EC31,Sheet3!$A:$A,Sheet3!$D:$D)</f>
        <v>0.41</v>
      </c>
      <c r="AX31" s="7">
        <f>_xlfn.XLOOKUP($ED31,Sheet3!$A:$A,Sheet3!$D:$D)</f>
        <v>0</v>
      </c>
      <c r="AY31" s="7">
        <f>_xlfn.XLOOKUP($EE31,Sheet3!$A:$A,Sheet3!$D:$D)</f>
        <v>0.33</v>
      </c>
      <c r="AZ31" s="7">
        <f>_xlfn.XLOOKUP($EF31,Sheet3!$A:$A,Sheet3!$D:$D)</f>
        <v>0.15</v>
      </c>
      <c r="BA31" s="7">
        <f>_xlfn.XLOOKUP($EG31,Sheet3!$A:$A,Sheet3!$D:$D)</f>
        <v>0.14000000000000001</v>
      </c>
      <c r="BB31" s="7">
        <f>_xlfn.XLOOKUP($EH31,Sheet3!$A:$A,Sheet3!$D:$D)</f>
        <v>0</v>
      </c>
      <c r="BC31" s="7">
        <f>_xlfn.XLOOKUP($EI31,Sheet3!$A:$A,Sheet3!$D:$D)</f>
        <v>0.17</v>
      </c>
      <c r="BD31" s="7">
        <f>_xlfn.XLOOKUP($EJ31,Sheet3!$A:$A,Sheet3!$D:$D)</f>
        <v>0.16</v>
      </c>
      <c r="BE31" s="7">
        <f>_xlfn.XLOOKUP($EK31,Sheet3!$A:$A,Sheet3!$D:$D)</f>
        <v>0.36</v>
      </c>
      <c r="BF31" s="7">
        <f>_xlfn.XLOOKUP($EL31,Sheet3!$A:$A,Sheet3!$D:$D)</f>
        <v>0.17</v>
      </c>
      <c r="BG31" s="7">
        <f>_xlfn.XLOOKUP($EM31,Sheet3!$A:$A,Sheet3!$D:$D)</f>
        <v>0.11</v>
      </c>
      <c r="BH31" s="7">
        <f>_xlfn.XLOOKUP($EN31,Sheet3!$A:$A,Sheet3!$D:$D)</f>
        <v>0.66</v>
      </c>
      <c r="BI31" s="7">
        <f>_xlfn.XLOOKUP($EO31,Sheet3!$A:$A,Sheet3!$D:$D)</f>
        <v>7.0000000000000007E-2</v>
      </c>
      <c r="BJ31" s="7">
        <f>_xlfn.XLOOKUP($EP31,Sheet3!$A:$A,Sheet3!$D:$D)</f>
        <v>0.31</v>
      </c>
      <c r="BK31" s="7">
        <f t="shared" si="12"/>
        <v>3.0999999999999996</v>
      </c>
      <c r="BL31" s="7">
        <f t="shared" si="13"/>
        <v>2.38</v>
      </c>
      <c r="BM31" s="7">
        <f>_xlfn.XLOOKUP($EB31,Sheet3!$A:$A,Sheet3!$E:$E)</f>
        <v>0.18</v>
      </c>
      <c r="BN31" s="7">
        <f>_xlfn.XLOOKUP($EC31,Sheet3!$A:$A,Sheet3!$E:$E)</f>
        <v>0.34</v>
      </c>
      <c r="BO31" s="7">
        <f>_xlfn.XLOOKUP($ED31,Sheet3!$A:$A,Sheet3!$E:$E)</f>
        <v>0</v>
      </c>
      <c r="BP31" s="7">
        <f>_xlfn.XLOOKUP($EE31,Sheet3!$A:$A,Sheet3!$E:$E)</f>
        <v>0.28999999999999998</v>
      </c>
      <c r="BQ31" s="7">
        <f>_xlfn.XLOOKUP($EF31,Sheet3!$A:$A,Sheet3!$E:$E)</f>
        <v>0.23</v>
      </c>
      <c r="BR31" s="7">
        <f>_xlfn.XLOOKUP($EG31,Sheet3!$A:$A,Sheet3!$E:$E)</f>
        <v>0.18</v>
      </c>
      <c r="BS31" s="7">
        <f>_xlfn.XLOOKUP($EH31,Sheet3!$A:$A,Sheet3!$E:$E)</f>
        <v>0</v>
      </c>
      <c r="BT31" s="7">
        <f>_xlfn.XLOOKUP($EI31,Sheet3!$A:$A,Sheet3!$E:$E)</f>
        <v>0.15</v>
      </c>
      <c r="BU31" s="7">
        <f>_xlfn.XLOOKUP($EJ31,Sheet3!$A:$A,Sheet3!$E:$E)</f>
        <v>0.16</v>
      </c>
      <c r="BV31" s="7">
        <f>_xlfn.XLOOKUP($EK31,Sheet3!$A:$A,Sheet3!$E:$E)</f>
        <v>0.28000000000000003</v>
      </c>
      <c r="BW31" s="7">
        <f>_xlfn.XLOOKUP($EL31,Sheet3!$A:$A,Sheet3!$E:$E)</f>
        <v>0.12</v>
      </c>
      <c r="BX31" s="7">
        <f>_xlfn.XLOOKUP($EM31,Sheet3!$A:$A,Sheet3!$E:$E)</f>
        <v>0.1</v>
      </c>
      <c r="BY31" s="7">
        <f>_xlfn.XLOOKUP($EN31,Sheet3!$A:$A,Sheet3!$E:$E)</f>
        <v>0.65</v>
      </c>
      <c r="BZ31" s="7">
        <f>_xlfn.XLOOKUP($EO31,Sheet3!$A:$A,Sheet3!$E:$E)</f>
        <v>0.09</v>
      </c>
      <c r="CA31" s="7">
        <f>_xlfn.XLOOKUP($EP31,Sheet3!$A:$A,Sheet3!$E:$E)</f>
        <v>0.26</v>
      </c>
      <c r="CB31" s="7">
        <f t="shared" si="14"/>
        <v>3.6100000000000003</v>
      </c>
      <c r="CC31" s="7">
        <f t="shared" si="15"/>
        <v>2.1399999999999997</v>
      </c>
      <c r="CD31" s="22">
        <f t="shared" si="16"/>
        <v>6.82</v>
      </c>
      <c r="CE31" s="53">
        <v>38</v>
      </c>
      <c r="CF31" s="23">
        <f t="shared" si="17"/>
        <v>5.4799999999999995</v>
      </c>
      <c r="CG31" s="23">
        <f t="shared" si="18"/>
        <v>5.75</v>
      </c>
      <c r="CH31" s="23">
        <v>47</v>
      </c>
      <c r="CI31" s="24">
        <f t="shared" si="19"/>
        <v>8.81</v>
      </c>
      <c r="CJ31" s="20">
        <f t="shared" si="20"/>
        <v>5.1200000000000002E-2</v>
      </c>
      <c r="CK31" s="20">
        <f t="shared" si="21"/>
        <v>3.8399999999999997E-2</v>
      </c>
      <c r="CL31" s="20">
        <f t="shared" si="22"/>
        <v>3.8399999999999997E-2</v>
      </c>
      <c r="CM31" s="20">
        <f t="shared" si="23"/>
        <v>7.0400000000000004E-2</v>
      </c>
      <c r="CN31" s="25">
        <f t="shared" si="24"/>
        <v>1.6681086109657541</v>
      </c>
      <c r="CO31" s="28">
        <f t="shared" si="25"/>
        <v>0.6968423733129615</v>
      </c>
      <c r="CP31" s="28">
        <f t="shared" si="26"/>
        <v>1.3268470178769183</v>
      </c>
      <c r="CQ31" s="27">
        <f t="shared" si="27"/>
        <v>1.3773428353113715</v>
      </c>
      <c r="CR31" s="54">
        <v>7.0000000000000007E-2</v>
      </c>
      <c r="CS31" s="54">
        <v>0.15</v>
      </c>
      <c r="CT31" s="54">
        <v>0.09</v>
      </c>
      <c r="CU31" s="54">
        <v>0.05</v>
      </c>
      <c r="CV31" s="54">
        <v>0.28000000000000003</v>
      </c>
      <c r="CW31" s="54">
        <v>0.36</v>
      </c>
      <c r="CX31" s="55">
        <v>0.22</v>
      </c>
      <c r="CY31" s="55">
        <v>0.14000000000000001</v>
      </c>
      <c r="CZ31" s="55">
        <v>0.08</v>
      </c>
      <c r="DA31" s="54">
        <v>0.11</v>
      </c>
      <c r="DB31" s="54">
        <v>0.24</v>
      </c>
      <c r="DC31" s="54">
        <v>0.13</v>
      </c>
      <c r="DD31" s="54">
        <v>0.08</v>
      </c>
      <c r="DE31" s="54">
        <v>0.16</v>
      </c>
      <c r="DF31" s="54">
        <v>0.08</v>
      </c>
      <c r="DG31" s="54">
        <v>0.05</v>
      </c>
      <c r="DH31" s="54">
        <v>0.27</v>
      </c>
      <c r="DI31" s="54">
        <v>0.36</v>
      </c>
      <c r="DJ31" s="54">
        <v>0.06</v>
      </c>
      <c r="DK31" s="54">
        <v>0.24</v>
      </c>
      <c r="DL31" s="54">
        <v>0.18</v>
      </c>
      <c r="DM31" s="54">
        <v>0.08</v>
      </c>
      <c r="DN31" s="54">
        <v>0.17</v>
      </c>
      <c r="DO31" s="54">
        <v>0.12</v>
      </c>
      <c r="DP31" s="54">
        <v>0.06</v>
      </c>
      <c r="DQ31" s="54">
        <v>0.21</v>
      </c>
      <c r="DR31" s="54">
        <v>0.36</v>
      </c>
      <c r="DS31" s="54">
        <v>0.06</v>
      </c>
      <c r="DT31" s="54">
        <v>0.18</v>
      </c>
      <c r="DU31" s="54">
        <v>0.12</v>
      </c>
      <c r="DV31" s="54">
        <v>0.06</v>
      </c>
      <c r="DW31" s="54">
        <v>0.12</v>
      </c>
      <c r="DX31" s="54">
        <v>0.08</v>
      </c>
      <c r="DY31" s="54">
        <v>0.05</v>
      </c>
      <c r="DZ31" s="54">
        <v>0.34</v>
      </c>
      <c r="EA31" s="54">
        <v>0.36</v>
      </c>
      <c r="EB31" t="s">
        <v>99</v>
      </c>
      <c r="EC31" t="s">
        <v>100</v>
      </c>
      <c r="EE31" t="s">
        <v>102</v>
      </c>
      <c r="EF31" t="s">
        <v>148</v>
      </c>
      <c r="EG31" t="s">
        <v>154</v>
      </c>
      <c r="EI31" t="s">
        <v>155</v>
      </c>
      <c r="EJ31" t="s">
        <v>156</v>
      </c>
      <c r="EK31" t="s">
        <v>108</v>
      </c>
      <c r="EL31" t="s">
        <v>106</v>
      </c>
      <c r="EM31" t="s">
        <v>110</v>
      </c>
      <c r="EN31" t="s">
        <v>111</v>
      </c>
      <c r="EO31" t="s">
        <v>114</v>
      </c>
      <c r="EP31" t="s">
        <v>117</v>
      </c>
    </row>
    <row r="32" spans="1:146" ht="28" customHeight="1" x14ac:dyDescent="0.2">
      <c r="A32" s="36" t="s">
        <v>59</v>
      </c>
      <c r="B32" s="10">
        <v>29</v>
      </c>
      <c r="C32" s="11">
        <v>14</v>
      </c>
      <c r="D32" s="11">
        <v>18</v>
      </c>
      <c r="E32" s="12">
        <v>40</v>
      </c>
      <c r="F32" s="16">
        <f t="shared" si="0"/>
        <v>0.65</v>
      </c>
      <c r="G32" s="17">
        <f t="shared" si="1"/>
        <v>0.66999999999999993</v>
      </c>
      <c r="H32" s="17">
        <f t="shared" si="2"/>
        <v>0.64</v>
      </c>
      <c r="I32" s="18">
        <f t="shared" si="3"/>
        <v>0.65999999999999992</v>
      </c>
      <c r="J32" s="19">
        <f t="shared" si="4"/>
        <v>0.08</v>
      </c>
      <c r="K32" s="20">
        <f t="shared" si="5"/>
        <v>0.18</v>
      </c>
      <c r="L32" s="20">
        <f t="shared" si="6"/>
        <v>0.08</v>
      </c>
      <c r="M32" s="21">
        <f t="shared" si="7"/>
        <v>0</v>
      </c>
      <c r="N32" s="7">
        <f>_xlfn.XLOOKUP($EB32,Sheet3!$A:$A,Sheet3!$B:$B)</f>
        <v>0.39</v>
      </c>
      <c r="O32" s="7">
        <f>_xlfn.XLOOKUP($EC32,Sheet3!$A:$A,Sheet3!$B:$B)</f>
        <v>0.38</v>
      </c>
      <c r="P32" s="7">
        <f>_xlfn.XLOOKUP($ED32,Sheet3!$A:$A,Sheet3!$B:$B)</f>
        <v>0</v>
      </c>
      <c r="Q32" s="7">
        <f>_xlfn.XLOOKUP($EE32,Sheet3!$A:$A,Sheet3!$B:$B)</f>
        <v>0.09</v>
      </c>
      <c r="R32" s="7">
        <f>_xlfn.XLOOKUP($EF32,Sheet3!$A:$A,Sheet3!$B:$B)</f>
        <v>0.22</v>
      </c>
      <c r="S32" s="7">
        <f>_xlfn.XLOOKUP($EG32,Sheet3!$A:$A,Sheet3!$B:$B)</f>
        <v>0.2</v>
      </c>
      <c r="T32" s="7">
        <f>_xlfn.XLOOKUP($EH32,Sheet3!$A:$A,Sheet3!$B:$B)</f>
        <v>0</v>
      </c>
      <c r="U32" s="7">
        <f>_xlfn.XLOOKUP($EI32,Sheet3!$A:$A,Sheet3!$B:$B)</f>
        <v>0.17</v>
      </c>
      <c r="V32" s="7">
        <f>_xlfn.XLOOKUP($EJ32,Sheet3!$A:$A,Sheet3!$B:$B)</f>
        <v>0.22</v>
      </c>
      <c r="W32" s="7">
        <f>_xlfn.XLOOKUP($EK32,Sheet3!$A:$A,Sheet3!$B:$B)</f>
        <v>0.15</v>
      </c>
      <c r="X32" s="7">
        <f>_xlfn.XLOOKUP($EL32,Sheet3!$A:$A,Sheet3!$B:$B)</f>
        <v>0.17</v>
      </c>
      <c r="Y32" s="7">
        <f>_xlfn.XLOOKUP($EM32,Sheet3!$A:$A,Sheet3!$B:$B)</f>
        <v>0.14000000000000001</v>
      </c>
      <c r="Z32" s="7">
        <f>_xlfn.XLOOKUP($EN32,Sheet3!$A:$A,Sheet3!$B:$B)</f>
        <v>0.61</v>
      </c>
      <c r="AA32" s="7">
        <f>_xlfn.XLOOKUP($EO32,Sheet3!$A:$A,Sheet3!$B:$B)</f>
        <v>0.18</v>
      </c>
      <c r="AB32" s="7">
        <f>_xlfn.XLOOKUP($EP32,Sheet3!$A:$A,Sheet3!$B:$B)</f>
        <v>0.3</v>
      </c>
      <c r="AC32" s="7">
        <f t="shared" si="8"/>
        <v>4.38</v>
      </c>
      <c r="AD32" s="7">
        <f t="shared" si="9"/>
        <v>2.27</v>
      </c>
      <c r="AE32" s="7">
        <f>_xlfn.XLOOKUP($EB32,Sheet3!$A:$A,Sheet3!$C:$C)</f>
        <v>0.04</v>
      </c>
      <c r="AF32" s="7">
        <f>_xlfn.XLOOKUP($EC32,Sheet3!$A:$A,Sheet3!$C:$C)</f>
        <v>0.4</v>
      </c>
      <c r="AG32" s="7">
        <f>_xlfn.XLOOKUP($ED32,Sheet3!$A:$A,Sheet3!$C:$C)</f>
        <v>0</v>
      </c>
      <c r="AH32" s="7">
        <f>_xlfn.XLOOKUP($EE32,Sheet3!$A:$A,Sheet3!$C:$C)</f>
        <v>7.0000000000000007E-2</v>
      </c>
      <c r="AI32" s="7">
        <f>_xlfn.XLOOKUP($EF32,Sheet3!$A:$A,Sheet3!$C:$C)</f>
        <v>0.26</v>
      </c>
      <c r="AJ32" s="7">
        <f>_xlfn.XLOOKUP($EG32,Sheet3!$A:$A,Sheet3!$C:$C)</f>
        <v>0.25</v>
      </c>
      <c r="AK32" s="7">
        <f>_xlfn.XLOOKUP($EH32,Sheet3!$A:$A,Sheet3!$C:$C)</f>
        <v>0</v>
      </c>
      <c r="AL32" s="7">
        <f>_xlfn.XLOOKUP($EI32,Sheet3!$A:$A,Sheet3!$C:$C)</f>
        <v>0.18</v>
      </c>
      <c r="AM32" s="7">
        <f>_xlfn.XLOOKUP($EJ32,Sheet3!$A:$A,Sheet3!$C:$C)</f>
        <v>0.23</v>
      </c>
      <c r="AN32" s="7">
        <f>_xlfn.XLOOKUP($EK32,Sheet3!$A:$A,Sheet3!$C:$C)</f>
        <v>0.17</v>
      </c>
      <c r="AO32" s="7">
        <f>_xlfn.XLOOKUP($EL32,Sheet3!$A:$A,Sheet3!$C:$C)</f>
        <v>0.21</v>
      </c>
      <c r="AP32" s="7">
        <f>_xlfn.XLOOKUP($EM32,Sheet3!$A:$A,Sheet3!$C:$C)</f>
        <v>7.0000000000000007E-2</v>
      </c>
      <c r="AQ32" s="7">
        <f>_xlfn.XLOOKUP($EN32,Sheet3!$A:$A,Sheet3!$C:$C)</f>
        <v>0.52</v>
      </c>
      <c r="AR32" s="7">
        <f>_xlfn.XLOOKUP($EO32,Sheet3!$A:$A,Sheet3!$C:$C)</f>
        <v>0.11</v>
      </c>
      <c r="AS32" s="7">
        <f>_xlfn.XLOOKUP($EP32,Sheet3!$A:$A,Sheet3!$C:$C)</f>
        <v>0.33</v>
      </c>
      <c r="AT32" s="7">
        <f t="shared" si="10"/>
        <v>2.44</v>
      </c>
      <c r="AU32" s="7">
        <f t="shared" si="11"/>
        <v>2.5</v>
      </c>
      <c r="AV32" s="7">
        <f>_xlfn.XLOOKUP($EB32,Sheet3!$A:$A,Sheet3!$D:$D)</f>
        <v>0.91</v>
      </c>
      <c r="AW32" s="7">
        <f>_xlfn.XLOOKUP($EC32,Sheet3!$A:$A,Sheet3!$D:$D)</f>
        <v>0.41</v>
      </c>
      <c r="AX32" s="7">
        <f>_xlfn.XLOOKUP($ED32,Sheet3!$A:$A,Sheet3!$D:$D)</f>
        <v>0</v>
      </c>
      <c r="AY32" s="7">
        <f>_xlfn.XLOOKUP($EE32,Sheet3!$A:$A,Sheet3!$D:$D)</f>
        <v>0.14000000000000001</v>
      </c>
      <c r="AZ32" s="7">
        <f>_xlfn.XLOOKUP($EF32,Sheet3!$A:$A,Sheet3!$D:$D)</f>
        <v>0.15</v>
      </c>
      <c r="BA32" s="7">
        <f>_xlfn.XLOOKUP($EG32,Sheet3!$A:$A,Sheet3!$D:$D)</f>
        <v>0.14000000000000001</v>
      </c>
      <c r="BB32" s="7">
        <f>_xlfn.XLOOKUP($EH32,Sheet3!$A:$A,Sheet3!$D:$D)</f>
        <v>0</v>
      </c>
      <c r="BC32" s="7">
        <f>_xlfn.XLOOKUP($EI32,Sheet3!$A:$A,Sheet3!$D:$D)</f>
        <v>0.17</v>
      </c>
      <c r="BD32" s="7">
        <f>_xlfn.XLOOKUP($EJ32,Sheet3!$A:$A,Sheet3!$D:$D)</f>
        <v>0.26</v>
      </c>
      <c r="BE32" s="7">
        <f>_xlfn.XLOOKUP($EK32,Sheet3!$A:$A,Sheet3!$D:$D)</f>
        <v>0.14000000000000001</v>
      </c>
      <c r="BF32" s="7">
        <f>_xlfn.XLOOKUP($EL32,Sheet3!$A:$A,Sheet3!$D:$D)</f>
        <v>0.17</v>
      </c>
      <c r="BG32" s="7">
        <f>_xlfn.XLOOKUP($EM32,Sheet3!$A:$A,Sheet3!$D:$D)</f>
        <v>0.22</v>
      </c>
      <c r="BH32" s="7">
        <f>_xlfn.XLOOKUP($EN32,Sheet3!$A:$A,Sheet3!$D:$D)</f>
        <v>0.66</v>
      </c>
      <c r="BI32" s="7">
        <f>_xlfn.XLOOKUP($EO32,Sheet3!$A:$A,Sheet3!$D:$D)</f>
        <v>0.31</v>
      </c>
      <c r="BJ32" s="7">
        <f>_xlfn.XLOOKUP($EP32,Sheet3!$A:$A,Sheet3!$D:$D)</f>
        <v>0.31</v>
      </c>
      <c r="BK32" s="7">
        <f t="shared" si="12"/>
        <v>7.0399999999999991</v>
      </c>
      <c r="BL32" s="7">
        <f t="shared" si="13"/>
        <v>2.2599999999999998</v>
      </c>
      <c r="BM32" s="7">
        <f>_xlfn.XLOOKUP($EB32,Sheet3!$A:$A,Sheet3!$E:$E)</f>
        <v>0.31</v>
      </c>
      <c r="BN32" s="7">
        <f>_xlfn.XLOOKUP($EC32,Sheet3!$A:$A,Sheet3!$E:$E)</f>
        <v>0.34</v>
      </c>
      <c r="BO32" s="7">
        <f>_xlfn.XLOOKUP($ED32,Sheet3!$A:$A,Sheet3!$E:$E)</f>
        <v>0</v>
      </c>
      <c r="BP32" s="7">
        <f>_xlfn.XLOOKUP($EE32,Sheet3!$A:$A,Sheet3!$E:$E)</f>
        <v>7.0000000000000007E-2</v>
      </c>
      <c r="BQ32" s="7">
        <f>_xlfn.XLOOKUP($EF32,Sheet3!$A:$A,Sheet3!$E:$E)</f>
        <v>0.23</v>
      </c>
      <c r="BR32" s="7">
        <f>_xlfn.XLOOKUP($EG32,Sheet3!$A:$A,Sheet3!$E:$E)</f>
        <v>0.18</v>
      </c>
      <c r="BS32" s="7">
        <f>_xlfn.XLOOKUP($EH32,Sheet3!$A:$A,Sheet3!$E:$E)</f>
        <v>0</v>
      </c>
      <c r="BT32" s="7">
        <f>_xlfn.XLOOKUP($EI32,Sheet3!$A:$A,Sheet3!$E:$E)</f>
        <v>0.15</v>
      </c>
      <c r="BU32" s="7">
        <f>_xlfn.XLOOKUP($EJ32,Sheet3!$A:$A,Sheet3!$E:$E)</f>
        <v>0.18</v>
      </c>
      <c r="BV32" s="7">
        <f>_xlfn.XLOOKUP($EK32,Sheet3!$A:$A,Sheet3!$E:$E)</f>
        <v>0.14000000000000001</v>
      </c>
      <c r="BW32" s="7">
        <f>_xlfn.XLOOKUP($EL32,Sheet3!$A:$A,Sheet3!$E:$E)</f>
        <v>0.12</v>
      </c>
      <c r="BX32" s="7">
        <f>_xlfn.XLOOKUP($EM32,Sheet3!$A:$A,Sheet3!$E:$E)</f>
        <v>0.16</v>
      </c>
      <c r="BY32" s="7">
        <f>_xlfn.XLOOKUP($EN32,Sheet3!$A:$A,Sheet3!$E:$E)</f>
        <v>0.65</v>
      </c>
      <c r="BZ32" s="7">
        <f>_xlfn.XLOOKUP($EO32,Sheet3!$A:$A,Sheet3!$E:$E)</f>
        <v>0.14000000000000001</v>
      </c>
      <c r="CA32" s="7">
        <f>_xlfn.XLOOKUP($EP32,Sheet3!$A:$A,Sheet3!$E:$E)</f>
        <v>0.26</v>
      </c>
      <c r="CB32" s="7">
        <f t="shared" si="14"/>
        <v>4.1400000000000006</v>
      </c>
      <c r="CC32" s="7">
        <f t="shared" si="15"/>
        <v>2.02</v>
      </c>
      <c r="CD32" s="22">
        <f t="shared" si="16"/>
        <v>6.65</v>
      </c>
      <c r="CE32" s="53">
        <v>34</v>
      </c>
      <c r="CF32" s="23">
        <f t="shared" si="17"/>
        <v>9.2999999999999989</v>
      </c>
      <c r="CG32" s="23">
        <f t="shared" si="18"/>
        <v>6.16</v>
      </c>
      <c r="CH32" s="23">
        <v>45</v>
      </c>
      <c r="CI32" s="24">
        <f t="shared" si="19"/>
        <v>4.9399999999999995</v>
      </c>
      <c r="CJ32" s="20">
        <f t="shared" si="20"/>
        <v>5.2000000000000005E-2</v>
      </c>
      <c r="CK32" s="20">
        <f t="shared" si="21"/>
        <v>0.12059999999999998</v>
      </c>
      <c r="CL32" s="20">
        <f t="shared" si="22"/>
        <v>5.1200000000000002E-2</v>
      </c>
      <c r="CM32" s="20">
        <f t="shared" si="23"/>
        <v>0</v>
      </c>
      <c r="CN32" s="25">
        <f t="shared" si="24"/>
        <v>1.6547764404907266</v>
      </c>
      <c r="CO32" s="28">
        <f t="shared" si="25"/>
        <v>1.357572574484339</v>
      </c>
      <c r="CP32" s="28">
        <f t="shared" si="26"/>
        <v>1.5355376259030744</v>
      </c>
      <c r="CQ32" s="27">
        <f t="shared" si="27"/>
        <v>0.55630630630630618</v>
      </c>
      <c r="CR32" s="54">
        <v>7.0000000000000007E-2</v>
      </c>
      <c r="CS32" s="54">
        <v>0.15</v>
      </c>
      <c r="CT32" s="54">
        <v>0.09</v>
      </c>
      <c r="CU32" s="54">
        <v>0.06</v>
      </c>
      <c r="CV32" s="54">
        <v>0.28999999999999998</v>
      </c>
      <c r="CW32" s="54">
        <v>0.35</v>
      </c>
      <c r="CX32" s="55">
        <v>0.22</v>
      </c>
      <c r="CY32" s="55">
        <v>0.14000000000000001</v>
      </c>
      <c r="CZ32" s="55">
        <v>0.08</v>
      </c>
      <c r="DA32" s="54">
        <v>0</v>
      </c>
      <c r="DB32" s="54">
        <v>0.19</v>
      </c>
      <c r="DC32" s="54">
        <v>0.19</v>
      </c>
      <c r="DD32" s="54">
        <v>7.0000000000000007E-2</v>
      </c>
      <c r="DE32" s="54">
        <v>0.12</v>
      </c>
      <c r="DF32" s="54">
        <v>0.11</v>
      </c>
      <c r="DG32" s="54">
        <v>0.08</v>
      </c>
      <c r="DH32" s="54">
        <v>0.27</v>
      </c>
      <c r="DI32" s="54">
        <v>0.34</v>
      </c>
      <c r="DJ32" s="54">
        <v>0.18</v>
      </c>
      <c r="DK32" s="54">
        <v>0.31</v>
      </c>
      <c r="DL32" s="54">
        <v>0.13</v>
      </c>
      <c r="DM32" s="54">
        <v>0.1</v>
      </c>
      <c r="DN32" s="54">
        <v>0.21</v>
      </c>
      <c r="DO32" s="54">
        <v>0.1</v>
      </c>
      <c r="DP32" s="54">
        <v>0.02</v>
      </c>
      <c r="DQ32" s="54">
        <v>0.24</v>
      </c>
      <c r="DR32" s="54">
        <v>0.33</v>
      </c>
      <c r="DS32" s="54">
        <v>0.08</v>
      </c>
      <c r="DT32" s="54">
        <v>0.19</v>
      </c>
      <c r="DU32" s="54">
        <v>0.11</v>
      </c>
      <c r="DV32" s="54">
        <v>0.05</v>
      </c>
      <c r="DW32" s="54">
        <v>0.13</v>
      </c>
      <c r="DX32" s="54">
        <v>0.05</v>
      </c>
      <c r="DY32" s="54">
        <v>0.05</v>
      </c>
      <c r="DZ32" s="54">
        <v>0.34</v>
      </c>
      <c r="EA32" s="54">
        <v>0.36</v>
      </c>
      <c r="EB32" t="s">
        <v>98</v>
      </c>
      <c r="EC32" t="s">
        <v>100</v>
      </c>
      <c r="EE32" t="s">
        <v>103</v>
      </c>
      <c r="EF32" t="s">
        <v>148</v>
      </c>
      <c r="EG32" t="s">
        <v>154</v>
      </c>
      <c r="EI32" t="s">
        <v>155</v>
      </c>
      <c r="EJ32" t="s">
        <v>151</v>
      </c>
      <c r="EK32" t="s">
        <v>157</v>
      </c>
      <c r="EL32" t="s">
        <v>106</v>
      </c>
      <c r="EM32" t="s">
        <v>113</v>
      </c>
      <c r="EN32" t="s">
        <v>111</v>
      </c>
      <c r="EO32" t="s">
        <v>112</v>
      </c>
      <c r="EP32" t="s">
        <v>117</v>
      </c>
    </row>
    <row r="33" spans="1:146" ht="28" customHeight="1" x14ac:dyDescent="0.2">
      <c r="A33" s="36" t="s">
        <v>61</v>
      </c>
      <c r="B33" s="10">
        <v>30</v>
      </c>
      <c r="C33" s="11">
        <v>18</v>
      </c>
      <c r="D33" s="11">
        <v>28</v>
      </c>
      <c r="E33" s="12">
        <v>31</v>
      </c>
      <c r="F33" s="16">
        <f t="shared" si="0"/>
        <v>0.62</v>
      </c>
      <c r="G33" s="17">
        <f t="shared" si="1"/>
        <v>0.62</v>
      </c>
      <c r="H33" s="17">
        <f t="shared" si="2"/>
        <v>0.61</v>
      </c>
      <c r="I33" s="18">
        <f t="shared" si="3"/>
        <v>0.64</v>
      </c>
      <c r="J33" s="19">
        <f t="shared" si="4"/>
        <v>0.08</v>
      </c>
      <c r="K33" s="20">
        <f t="shared" si="5"/>
        <v>0.11</v>
      </c>
      <c r="L33" s="20">
        <f t="shared" si="6"/>
        <v>0.04</v>
      </c>
      <c r="M33" s="21">
        <f t="shared" si="7"/>
        <v>0.08</v>
      </c>
      <c r="N33" s="7">
        <f>_xlfn.XLOOKUP($EB33,Sheet3!$A:$A,Sheet3!$B:$B)</f>
        <v>0.39</v>
      </c>
      <c r="O33" s="7">
        <f>_xlfn.XLOOKUP($EC33,Sheet3!$A:$A,Sheet3!$B:$B)</f>
        <v>0.38</v>
      </c>
      <c r="P33" s="7">
        <f>_xlfn.XLOOKUP($ED33,Sheet3!$A:$A,Sheet3!$B:$B)</f>
        <v>0</v>
      </c>
      <c r="Q33" s="7">
        <f>_xlfn.XLOOKUP($EE33,Sheet3!$A:$A,Sheet3!$B:$B)</f>
        <v>0.32</v>
      </c>
      <c r="R33" s="7">
        <f>_xlfn.XLOOKUP($EF33,Sheet3!$A:$A,Sheet3!$B:$B)</f>
        <v>0.22</v>
      </c>
      <c r="S33" s="7">
        <f>_xlfn.XLOOKUP($EG33,Sheet3!$A:$A,Sheet3!$B:$B)</f>
        <v>0.2</v>
      </c>
      <c r="T33" s="7">
        <f>_xlfn.XLOOKUP($EH33,Sheet3!$A:$A,Sheet3!$B:$B)</f>
        <v>0</v>
      </c>
      <c r="U33" s="7">
        <f>_xlfn.XLOOKUP($EI33,Sheet3!$A:$A,Sheet3!$B:$B)</f>
        <v>0.17</v>
      </c>
      <c r="V33" s="7">
        <f>_xlfn.XLOOKUP($EJ33,Sheet3!$A:$A,Sheet3!$B:$B)</f>
        <v>0.22</v>
      </c>
      <c r="W33" s="7">
        <f>_xlfn.XLOOKUP($EK33,Sheet3!$A:$A,Sheet3!$B:$B)</f>
        <v>0.15</v>
      </c>
      <c r="X33" s="7">
        <f>_xlfn.XLOOKUP($EL33,Sheet3!$A:$A,Sheet3!$B:$B)</f>
        <v>0.08</v>
      </c>
      <c r="Y33" s="7">
        <f>_xlfn.XLOOKUP($EM33,Sheet3!$A:$A,Sheet3!$B:$B)</f>
        <v>0.14000000000000001</v>
      </c>
      <c r="Z33" s="7">
        <f>_xlfn.XLOOKUP($EN33,Sheet3!$A:$A,Sheet3!$B:$B)</f>
        <v>0.61</v>
      </c>
      <c r="AA33" s="7">
        <f>_xlfn.XLOOKUP($EO33,Sheet3!$A:$A,Sheet3!$B:$B)</f>
        <v>0.18</v>
      </c>
      <c r="AB33" s="7">
        <f>_xlfn.XLOOKUP($EP33,Sheet3!$A:$A,Sheet3!$B:$B)</f>
        <v>0.3</v>
      </c>
      <c r="AC33" s="7">
        <f t="shared" si="8"/>
        <v>4.6100000000000003</v>
      </c>
      <c r="AD33" s="7">
        <f t="shared" si="9"/>
        <v>2.1800000000000002</v>
      </c>
      <c r="AE33" s="7">
        <f>_xlfn.XLOOKUP($EB33,Sheet3!$A:$A,Sheet3!$C:$C)</f>
        <v>0.04</v>
      </c>
      <c r="AF33" s="7">
        <f>_xlfn.XLOOKUP($EC33,Sheet3!$A:$A,Sheet3!$C:$C)</f>
        <v>0.4</v>
      </c>
      <c r="AG33" s="7">
        <f>_xlfn.XLOOKUP($ED33,Sheet3!$A:$A,Sheet3!$C:$C)</f>
        <v>0</v>
      </c>
      <c r="AH33" s="7">
        <f>_xlfn.XLOOKUP($EE33,Sheet3!$A:$A,Sheet3!$C:$C)</f>
        <v>0.33</v>
      </c>
      <c r="AI33" s="7">
        <f>_xlfn.XLOOKUP($EF33,Sheet3!$A:$A,Sheet3!$C:$C)</f>
        <v>0.26</v>
      </c>
      <c r="AJ33" s="7">
        <f>_xlfn.XLOOKUP($EG33,Sheet3!$A:$A,Sheet3!$C:$C)</f>
        <v>0.25</v>
      </c>
      <c r="AK33" s="7">
        <f>_xlfn.XLOOKUP($EH33,Sheet3!$A:$A,Sheet3!$C:$C)</f>
        <v>0</v>
      </c>
      <c r="AL33" s="7">
        <f>_xlfn.XLOOKUP($EI33,Sheet3!$A:$A,Sheet3!$C:$C)</f>
        <v>0.18</v>
      </c>
      <c r="AM33" s="7">
        <f>_xlfn.XLOOKUP($EJ33,Sheet3!$A:$A,Sheet3!$C:$C)</f>
        <v>0.23</v>
      </c>
      <c r="AN33" s="7">
        <f>_xlfn.XLOOKUP($EK33,Sheet3!$A:$A,Sheet3!$C:$C)</f>
        <v>0.17</v>
      </c>
      <c r="AO33" s="7">
        <f>_xlfn.XLOOKUP($EL33,Sheet3!$A:$A,Sheet3!$C:$C)</f>
        <v>0.08</v>
      </c>
      <c r="AP33" s="7">
        <f>_xlfn.XLOOKUP($EM33,Sheet3!$A:$A,Sheet3!$C:$C)</f>
        <v>7.0000000000000007E-2</v>
      </c>
      <c r="AQ33" s="7">
        <f>_xlfn.XLOOKUP($EN33,Sheet3!$A:$A,Sheet3!$C:$C)</f>
        <v>0.52</v>
      </c>
      <c r="AR33" s="7">
        <f>_xlfn.XLOOKUP($EO33,Sheet3!$A:$A,Sheet3!$C:$C)</f>
        <v>0.11</v>
      </c>
      <c r="AS33" s="7">
        <f>_xlfn.XLOOKUP($EP33,Sheet3!$A:$A,Sheet3!$C:$C)</f>
        <v>0.33</v>
      </c>
      <c r="AT33" s="7">
        <f t="shared" si="10"/>
        <v>2.6999999999999997</v>
      </c>
      <c r="AU33" s="7">
        <f t="shared" si="11"/>
        <v>2.37</v>
      </c>
      <c r="AV33" s="7">
        <f>_xlfn.XLOOKUP($EB33,Sheet3!$A:$A,Sheet3!$D:$D)</f>
        <v>0.91</v>
      </c>
      <c r="AW33" s="7">
        <f>_xlfn.XLOOKUP($EC33,Sheet3!$A:$A,Sheet3!$D:$D)</f>
        <v>0.41</v>
      </c>
      <c r="AX33" s="7">
        <f>_xlfn.XLOOKUP($ED33,Sheet3!$A:$A,Sheet3!$D:$D)</f>
        <v>0</v>
      </c>
      <c r="AY33" s="7">
        <f>_xlfn.XLOOKUP($EE33,Sheet3!$A:$A,Sheet3!$D:$D)</f>
        <v>0.33</v>
      </c>
      <c r="AZ33" s="7">
        <f>_xlfn.XLOOKUP($EF33,Sheet3!$A:$A,Sheet3!$D:$D)</f>
        <v>0.15</v>
      </c>
      <c r="BA33" s="7">
        <f>_xlfn.XLOOKUP($EG33,Sheet3!$A:$A,Sheet3!$D:$D)</f>
        <v>0.14000000000000001</v>
      </c>
      <c r="BB33" s="7">
        <f>_xlfn.XLOOKUP($EH33,Sheet3!$A:$A,Sheet3!$D:$D)</f>
        <v>0</v>
      </c>
      <c r="BC33" s="7">
        <f>_xlfn.XLOOKUP($EI33,Sheet3!$A:$A,Sheet3!$D:$D)</f>
        <v>0.17</v>
      </c>
      <c r="BD33" s="7">
        <f>_xlfn.XLOOKUP($EJ33,Sheet3!$A:$A,Sheet3!$D:$D)</f>
        <v>0.26</v>
      </c>
      <c r="BE33" s="7">
        <f>_xlfn.XLOOKUP($EK33,Sheet3!$A:$A,Sheet3!$D:$D)</f>
        <v>0.14000000000000001</v>
      </c>
      <c r="BF33" s="7">
        <f>_xlfn.XLOOKUP($EL33,Sheet3!$A:$A,Sheet3!$D:$D)</f>
        <v>0.1</v>
      </c>
      <c r="BG33" s="7">
        <f>_xlfn.XLOOKUP($EM33,Sheet3!$A:$A,Sheet3!$D:$D)</f>
        <v>0.22</v>
      </c>
      <c r="BH33" s="7">
        <f>_xlfn.XLOOKUP($EN33,Sheet3!$A:$A,Sheet3!$D:$D)</f>
        <v>0.66</v>
      </c>
      <c r="BI33" s="7">
        <f>_xlfn.XLOOKUP($EO33,Sheet3!$A:$A,Sheet3!$D:$D)</f>
        <v>0.31</v>
      </c>
      <c r="BJ33" s="7">
        <f>_xlfn.XLOOKUP($EP33,Sheet3!$A:$A,Sheet3!$D:$D)</f>
        <v>0.31</v>
      </c>
      <c r="BK33" s="7">
        <f t="shared" si="12"/>
        <v>7.2299999999999986</v>
      </c>
      <c r="BL33" s="7">
        <f t="shared" si="13"/>
        <v>2.19</v>
      </c>
      <c r="BM33" s="7">
        <f>_xlfn.XLOOKUP($EB33,Sheet3!$A:$A,Sheet3!$E:$E)</f>
        <v>0.31</v>
      </c>
      <c r="BN33" s="7">
        <f>_xlfn.XLOOKUP($EC33,Sheet3!$A:$A,Sheet3!$E:$E)</f>
        <v>0.34</v>
      </c>
      <c r="BO33" s="7">
        <f>_xlfn.XLOOKUP($ED33,Sheet3!$A:$A,Sheet3!$E:$E)</f>
        <v>0</v>
      </c>
      <c r="BP33" s="7">
        <f>_xlfn.XLOOKUP($EE33,Sheet3!$A:$A,Sheet3!$E:$E)</f>
        <v>0.28999999999999998</v>
      </c>
      <c r="BQ33" s="7">
        <f>_xlfn.XLOOKUP($EF33,Sheet3!$A:$A,Sheet3!$E:$E)</f>
        <v>0.23</v>
      </c>
      <c r="BR33" s="7">
        <f>_xlfn.XLOOKUP($EG33,Sheet3!$A:$A,Sheet3!$E:$E)</f>
        <v>0.18</v>
      </c>
      <c r="BS33" s="7">
        <f>_xlfn.XLOOKUP($EH33,Sheet3!$A:$A,Sheet3!$E:$E)</f>
        <v>0</v>
      </c>
      <c r="BT33" s="7">
        <f>_xlfn.XLOOKUP($EI33,Sheet3!$A:$A,Sheet3!$E:$E)</f>
        <v>0.15</v>
      </c>
      <c r="BU33" s="7">
        <f>_xlfn.XLOOKUP($EJ33,Sheet3!$A:$A,Sheet3!$E:$E)</f>
        <v>0.18</v>
      </c>
      <c r="BV33" s="7">
        <f>_xlfn.XLOOKUP($EK33,Sheet3!$A:$A,Sheet3!$E:$E)</f>
        <v>0.14000000000000001</v>
      </c>
      <c r="BW33" s="7">
        <f>_xlfn.XLOOKUP($EL33,Sheet3!$A:$A,Sheet3!$E:$E)</f>
        <v>0.06</v>
      </c>
      <c r="BX33" s="7">
        <f>_xlfn.XLOOKUP($EM33,Sheet3!$A:$A,Sheet3!$E:$E)</f>
        <v>0.16</v>
      </c>
      <c r="BY33" s="7">
        <f>_xlfn.XLOOKUP($EN33,Sheet3!$A:$A,Sheet3!$E:$E)</f>
        <v>0.65</v>
      </c>
      <c r="BZ33" s="7">
        <f>_xlfn.XLOOKUP($EO33,Sheet3!$A:$A,Sheet3!$E:$E)</f>
        <v>0.14000000000000001</v>
      </c>
      <c r="CA33" s="7">
        <f>_xlfn.XLOOKUP($EP33,Sheet3!$A:$A,Sheet3!$E:$E)</f>
        <v>0.26</v>
      </c>
      <c r="CB33" s="7">
        <f t="shared" si="14"/>
        <v>4.3599999999999994</v>
      </c>
      <c r="CC33" s="7">
        <f t="shared" si="15"/>
        <v>1.96</v>
      </c>
      <c r="CD33" s="22">
        <f t="shared" si="16"/>
        <v>6.7900000000000009</v>
      </c>
      <c r="CE33" s="53">
        <v>37</v>
      </c>
      <c r="CF33" s="23">
        <f t="shared" si="17"/>
        <v>9.4199999999999982</v>
      </c>
      <c r="CG33" s="23">
        <f t="shared" si="18"/>
        <v>6.3199999999999994</v>
      </c>
      <c r="CH33" s="23">
        <v>23</v>
      </c>
      <c r="CI33" s="24">
        <f t="shared" si="19"/>
        <v>5.07</v>
      </c>
      <c r="CJ33" s="20">
        <f t="shared" si="20"/>
        <v>4.9599999999999998E-2</v>
      </c>
      <c r="CK33" s="20">
        <f t="shared" si="21"/>
        <v>6.8199999999999997E-2</v>
      </c>
      <c r="CL33" s="20">
        <f t="shared" si="22"/>
        <v>2.4400000000000002E-2</v>
      </c>
      <c r="CM33" s="20">
        <f t="shared" si="23"/>
        <v>5.1200000000000002E-2</v>
      </c>
      <c r="CN33" s="25">
        <f t="shared" si="24"/>
        <v>1.6420663992092566</v>
      </c>
      <c r="CO33" s="28">
        <f t="shared" si="25"/>
        <v>1.2047735760971052</v>
      </c>
      <c r="CP33" s="28">
        <f t="shared" si="26"/>
        <v>1.2564889521700153</v>
      </c>
      <c r="CQ33" s="27">
        <f t="shared" si="27"/>
        <v>0.85111010463267645</v>
      </c>
      <c r="CR33" s="54">
        <v>0.06</v>
      </c>
      <c r="CS33" s="54">
        <v>0.15</v>
      </c>
      <c r="CT33" s="54">
        <v>0.09</v>
      </c>
      <c r="CU33" s="54">
        <v>0.04</v>
      </c>
      <c r="CV33" s="54">
        <v>0.28000000000000003</v>
      </c>
      <c r="CW33" s="54">
        <v>0.38</v>
      </c>
      <c r="CX33" s="55">
        <v>0.21</v>
      </c>
      <c r="CY33" s="55">
        <v>0.13</v>
      </c>
      <c r="CZ33" s="55">
        <v>0.08</v>
      </c>
      <c r="DA33" s="54">
        <v>0.08</v>
      </c>
      <c r="DB33" s="54">
        <v>0.21</v>
      </c>
      <c r="DC33" s="54">
        <v>0.13</v>
      </c>
      <c r="DD33" s="54">
        <v>7.0000000000000007E-2</v>
      </c>
      <c r="DE33" s="54">
        <v>0.15</v>
      </c>
      <c r="DF33" s="54">
        <v>0.08</v>
      </c>
      <c r="DG33" s="54">
        <v>0.04</v>
      </c>
      <c r="DH33" s="54">
        <v>0.28999999999999998</v>
      </c>
      <c r="DI33" s="54">
        <v>0.36</v>
      </c>
      <c r="DJ33" s="54">
        <v>0.11</v>
      </c>
      <c r="DK33" s="54">
        <v>0.26</v>
      </c>
      <c r="DL33" s="54">
        <v>0.15</v>
      </c>
      <c r="DM33" s="54">
        <v>0.09</v>
      </c>
      <c r="DN33" s="54">
        <v>0.17</v>
      </c>
      <c r="DO33" s="54">
        <v>0.12</v>
      </c>
      <c r="DP33" s="54">
        <v>0.03</v>
      </c>
      <c r="DQ33" s="54">
        <v>0.21</v>
      </c>
      <c r="DR33" s="54">
        <v>0.38</v>
      </c>
      <c r="DS33" s="54">
        <v>0.04</v>
      </c>
      <c r="DT33" s="54">
        <v>0.17</v>
      </c>
      <c r="DU33" s="54">
        <v>0.13</v>
      </c>
      <c r="DV33" s="54">
        <v>0.04</v>
      </c>
      <c r="DW33" s="54">
        <v>0.14000000000000001</v>
      </c>
      <c r="DX33" s="54">
        <v>0.08</v>
      </c>
      <c r="DY33" s="54">
        <v>0.04</v>
      </c>
      <c r="DZ33" s="54">
        <v>0.31</v>
      </c>
      <c r="EA33" s="54">
        <v>0.39</v>
      </c>
      <c r="EB33" t="s">
        <v>98</v>
      </c>
      <c r="EC33" t="s">
        <v>100</v>
      </c>
      <c r="EE33" t="s">
        <v>102</v>
      </c>
      <c r="EF33" t="s">
        <v>148</v>
      </c>
      <c r="EG33" t="s">
        <v>154</v>
      </c>
      <c r="EI33" t="s">
        <v>155</v>
      </c>
      <c r="EJ33" t="s">
        <v>151</v>
      </c>
      <c r="EK33" t="s">
        <v>157</v>
      </c>
      <c r="EL33" t="s">
        <v>105</v>
      </c>
      <c r="EM33" t="s">
        <v>113</v>
      </c>
      <c r="EN33" t="s">
        <v>111</v>
      </c>
      <c r="EO33" t="s">
        <v>112</v>
      </c>
      <c r="EP33" t="s">
        <v>117</v>
      </c>
    </row>
    <row r="34" spans="1:146" ht="28" customHeight="1" x14ac:dyDescent="0.2">
      <c r="A34" s="37" t="s">
        <v>57</v>
      </c>
      <c r="B34" s="10">
        <v>31</v>
      </c>
      <c r="C34" s="11">
        <v>21</v>
      </c>
      <c r="D34" s="11">
        <v>27</v>
      </c>
      <c r="E34" s="12">
        <v>32</v>
      </c>
      <c r="F34" s="16">
        <f t="shared" si="0"/>
        <v>0.67999999999999994</v>
      </c>
      <c r="G34" s="17">
        <f t="shared" si="1"/>
        <v>0.7</v>
      </c>
      <c r="H34" s="17">
        <f t="shared" si="2"/>
        <v>0.65999999999999992</v>
      </c>
      <c r="I34" s="18">
        <f t="shared" si="3"/>
        <v>0.67999999999999994</v>
      </c>
      <c r="J34" s="19">
        <f t="shared" si="4"/>
        <v>0.08</v>
      </c>
      <c r="K34" s="20">
        <f t="shared" si="5"/>
        <v>0.13</v>
      </c>
      <c r="L34" s="20">
        <f t="shared" si="6"/>
        <v>0.05</v>
      </c>
      <c r="M34" s="21">
        <f t="shared" si="7"/>
        <v>0.08</v>
      </c>
      <c r="N34" s="7">
        <f>_xlfn.XLOOKUP($EB34,Sheet3!$A:$A,Sheet3!$B:$B)</f>
        <v>0.39</v>
      </c>
      <c r="O34" s="7">
        <f>_xlfn.XLOOKUP($EC34,Sheet3!$A:$A,Sheet3!$B:$B)</f>
        <v>0.28999999999999998</v>
      </c>
      <c r="P34" s="7">
        <f>_xlfn.XLOOKUP($ED34,Sheet3!$A:$A,Sheet3!$B:$B)</f>
        <v>0</v>
      </c>
      <c r="Q34" s="7">
        <f>_xlfn.XLOOKUP($EE34,Sheet3!$A:$A,Sheet3!$B:$B)</f>
        <v>0.1</v>
      </c>
      <c r="R34" s="7">
        <f>_xlfn.XLOOKUP($EF34,Sheet3!$A:$A,Sheet3!$B:$B)</f>
        <v>0.22</v>
      </c>
      <c r="S34" s="7">
        <f>_xlfn.XLOOKUP($EG34,Sheet3!$A:$A,Sheet3!$B:$B)</f>
        <v>0.2</v>
      </c>
      <c r="T34" s="7">
        <f>_xlfn.XLOOKUP($EH34,Sheet3!$A:$A,Sheet3!$B:$B)</f>
        <v>0</v>
      </c>
      <c r="U34" s="7">
        <f>_xlfn.XLOOKUP($EI34,Sheet3!$A:$A,Sheet3!$B:$B)</f>
        <v>0.17</v>
      </c>
      <c r="V34" s="7">
        <f>_xlfn.XLOOKUP($EJ34,Sheet3!$A:$A,Sheet3!$B:$B)</f>
        <v>0.16</v>
      </c>
      <c r="W34" s="7">
        <f>_xlfn.XLOOKUP($EK34,Sheet3!$A:$A,Sheet3!$B:$B)</f>
        <v>0.15</v>
      </c>
      <c r="X34" s="7">
        <f>_xlfn.XLOOKUP($EL34,Sheet3!$A:$A,Sheet3!$B:$B)</f>
        <v>0.14000000000000001</v>
      </c>
      <c r="Y34" s="7">
        <f>_xlfn.XLOOKUP($EM34,Sheet3!$A:$A,Sheet3!$B:$B)</f>
        <v>0.13</v>
      </c>
      <c r="Z34" s="7">
        <f>_xlfn.XLOOKUP($EN34,Sheet3!$A:$A,Sheet3!$B:$B)</f>
        <v>0.61</v>
      </c>
      <c r="AA34" s="7">
        <f>_xlfn.XLOOKUP($EO34,Sheet3!$A:$A,Sheet3!$B:$B)</f>
        <v>0.1</v>
      </c>
      <c r="AB34" s="7">
        <f>_xlfn.XLOOKUP($EP34,Sheet3!$A:$A,Sheet3!$B:$B)</f>
        <v>0.3</v>
      </c>
      <c r="AC34" s="7">
        <f t="shared" si="8"/>
        <v>4.28</v>
      </c>
      <c r="AD34" s="7">
        <f t="shared" si="9"/>
        <v>1.9099999999999997</v>
      </c>
      <c r="AE34" s="7">
        <f>_xlfn.XLOOKUP($EB34,Sheet3!$A:$A,Sheet3!$C:$C)</f>
        <v>0.04</v>
      </c>
      <c r="AF34" s="7">
        <f>_xlfn.XLOOKUP($EC34,Sheet3!$A:$A,Sheet3!$C:$C)</f>
        <v>0.28999999999999998</v>
      </c>
      <c r="AG34" s="7">
        <f>_xlfn.XLOOKUP($ED34,Sheet3!$A:$A,Sheet3!$C:$C)</f>
        <v>0</v>
      </c>
      <c r="AH34" s="7">
        <f>_xlfn.XLOOKUP($EE34,Sheet3!$A:$A,Sheet3!$C:$C)</f>
        <v>0.14000000000000001</v>
      </c>
      <c r="AI34" s="7">
        <f>_xlfn.XLOOKUP($EF34,Sheet3!$A:$A,Sheet3!$C:$C)</f>
        <v>0.26</v>
      </c>
      <c r="AJ34" s="7">
        <f>_xlfn.XLOOKUP($EG34,Sheet3!$A:$A,Sheet3!$C:$C)</f>
        <v>0.25</v>
      </c>
      <c r="AK34" s="7">
        <f>_xlfn.XLOOKUP($EH34,Sheet3!$A:$A,Sheet3!$C:$C)</f>
        <v>0</v>
      </c>
      <c r="AL34" s="7">
        <f>_xlfn.XLOOKUP($EI34,Sheet3!$A:$A,Sheet3!$C:$C)</f>
        <v>0.18</v>
      </c>
      <c r="AM34" s="7">
        <f>_xlfn.XLOOKUP($EJ34,Sheet3!$A:$A,Sheet3!$C:$C)</f>
        <v>0.16</v>
      </c>
      <c r="AN34" s="7">
        <f>_xlfn.XLOOKUP($EK34,Sheet3!$A:$A,Sheet3!$C:$C)</f>
        <v>0.17</v>
      </c>
      <c r="AO34" s="7">
        <f>_xlfn.XLOOKUP($EL34,Sheet3!$A:$A,Sheet3!$C:$C)</f>
        <v>0.13</v>
      </c>
      <c r="AP34" s="7">
        <f>_xlfn.XLOOKUP($EM34,Sheet3!$A:$A,Sheet3!$C:$C)</f>
        <v>0.17</v>
      </c>
      <c r="AQ34" s="7">
        <f>_xlfn.XLOOKUP($EN34,Sheet3!$A:$A,Sheet3!$C:$C)</f>
        <v>0.52</v>
      </c>
      <c r="AR34" s="7">
        <f>_xlfn.XLOOKUP($EO34,Sheet3!$A:$A,Sheet3!$C:$C)</f>
        <v>0.13</v>
      </c>
      <c r="AS34" s="7">
        <f>_xlfn.XLOOKUP($EP34,Sheet3!$A:$A,Sheet3!$C:$C)</f>
        <v>0.33</v>
      </c>
      <c r="AT34" s="7">
        <f t="shared" si="10"/>
        <v>2.83</v>
      </c>
      <c r="AU34" s="7">
        <f t="shared" si="11"/>
        <v>2.0199999999999996</v>
      </c>
      <c r="AV34" s="7">
        <f>_xlfn.XLOOKUP($EB34,Sheet3!$A:$A,Sheet3!$D:$D)</f>
        <v>0.91</v>
      </c>
      <c r="AW34" s="7">
        <f>_xlfn.XLOOKUP($EC34,Sheet3!$A:$A,Sheet3!$D:$D)</f>
        <v>0.28000000000000003</v>
      </c>
      <c r="AX34" s="7">
        <f>_xlfn.XLOOKUP($ED34,Sheet3!$A:$A,Sheet3!$D:$D)</f>
        <v>0</v>
      </c>
      <c r="AY34" s="7">
        <f>_xlfn.XLOOKUP($EE34,Sheet3!$A:$A,Sheet3!$D:$D)</f>
        <v>0.06</v>
      </c>
      <c r="AZ34" s="7">
        <f>_xlfn.XLOOKUP($EF34,Sheet3!$A:$A,Sheet3!$D:$D)</f>
        <v>0.15</v>
      </c>
      <c r="BA34" s="7">
        <f>_xlfn.XLOOKUP($EG34,Sheet3!$A:$A,Sheet3!$D:$D)</f>
        <v>0.14000000000000001</v>
      </c>
      <c r="BB34" s="7">
        <f>_xlfn.XLOOKUP($EH34,Sheet3!$A:$A,Sheet3!$D:$D)</f>
        <v>0</v>
      </c>
      <c r="BC34" s="7">
        <f>_xlfn.XLOOKUP($EI34,Sheet3!$A:$A,Sheet3!$D:$D)</f>
        <v>0.17</v>
      </c>
      <c r="BD34" s="7">
        <f>_xlfn.XLOOKUP($EJ34,Sheet3!$A:$A,Sheet3!$D:$D)</f>
        <v>0.16</v>
      </c>
      <c r="BE34" s="7">
        <f>_xlfn.XLOOKUP($EK34,Sheet3!$A:$A,Sheet3!$D:$D)</f>
        <v>0.14000000000000001</v>
      </c>
      <c r="BF34" s="7">
        <f>_xlfn.XLOOKUP($EL34,Sheet3!$A:$A,Sheet3!$D:$D)</f>
        <v>0.11</v>
      </c>
      <c r="BG34" s="7">
        <f>_xlfn.XLOOKUP($EM34,Sheet3!$A:$A,Sheet3!$D:$D)</f>
        <v>0.11</v>
      </c>
      <c r="BH34" s="7">
        <f>_xlfn.XLOOKUP($EN34,Sheet3!$A:$A,Sheet3!$D:$D)</f>
        <v>0.66</v>
      </c>
      <c r="BI34" s="7">
        <f>_xlfn.XLOOKUP($EO34,Sheet3!$A:$A,Sheet3!$D:$D)</f>
        <v>7.0000000000000007E-2</v>
      </c>
      <c r="BJ34" s="7">
        <f>_xlfn.XLOOKUP($EP34,Sheet3!$A:$A,Sheet3!$D:$D)</f>
        <v>0.31</v>
      </c>
      <c r="BK34" s="7">
        <f t="shared" si="12"/>
        <v>6.39</v>
      </c>
      <c r="BL34" s="7">
        <f t="shared" si="13"/>
        <v>1.7100000000000002</v>
      </c>
      <c r="BM34" s="7">
        <f>_xlfn.XLOOKUP($EB34,Sheet3!$A:$A,Sheet3!$E:$E)</f>
        <v>0.31</v>
      </c>
      <c r="BN34" s="7">
        <f>_xlfn.XLOOKUP($EC34,Sheet3!$A:$A,Sheet3!$E:$E)</f>
        <v>0.31</v>
      </c>
      <c r="BO34" s="7">
        <f>_xlfn.XLOOKUP($ED34,Sheet3!$A:$A,Sheet3!$E:$E)</f>
        <v>0</v>
      </c>
      <c r="BP34" s="7">
        <f>_xlfn.XLOOKUP($EE34,Sheet3!$A:$A,Sheet3!$E:$E)</f>
        <v>0.11</v>
      </c>
      <c r="BQ34" s="7">
        <f>_xlfn.XLOOKUP($EF34,Sheet3!$A:$A,Sheet3!$E:$E)</f>
        <v>0.23</v>
      </c>
      <c r="BR34" s="7">
        <f>_xlfn.XLOOKUP($EG34,Sheet3!$A:$A,Sheet3!$E:$E)</f>
        <v>0.18</v>
      </c>
      <c r="BS34" s="7">
        <f>_xlfn.XLOOKUP($EH34,Sheet3!$A:$A,Sheet3!$E:$E)</f>
        <v>0</v>
      </c>
      <c r="BT34" s="7">
        <f>_xlfn.XLOOKUP($EI34,Sheet3!$A:$A,Sheet3!$E:$E)</f>
        <v>0.15</v>
      </c>
      <c r="BU34" s="7">
        <f>_xlfn.XLOOKUP($EJ34,Sheet3!$A:$A,Sheet3!$E:$E)</f>
        <v>0.16</v>
      </c>
      <c r="BV34" s="7">
        <f>_xlfn.XLOOKUP($EK34,Sheet3!$A:$A,Sheet3!$E:$E)</f>
        <v>0.14000000000000001</v>
      </c>
      <c r="BW34" s="7">
        <f>_xlfn.XLOOKUP($EL34,Sheet3!$A:$A,Sheet3!$E:$E)</f>
        <v>0.18</v>
      </c>
      <c r="BX34" s="7">
        <f>_xlfn.XLOOKUP($EM34,Sheet3!$A:$A,Sheet3!$E:$E)</f>
        <v>0.1</v>
      </c>
      <c r="BY34" s="7">
        <f>_xlfn.XLOOKUP($EN34,Sheet3!$A:$A,Sheet3!$E:$E)</f>
        <v>0.65</v>
      </c>
      <c r="BZ34" s="7">
        <f>_xlfn.XLOOKUP($EO34,Sheet3!$A:$A,Sheet3!$E:$E)</f>
        <v>0.09</v>
      </c>
      <c r="CA34" s="7">
        <f>_xlfn.XLOOKUP($EP34,Sheet3!$A:$A,Sheet3!$E:$E)</f>
        <v>0.26</v>
      </c>
      <c r="CB34" s="7">
        <f t="shared" si="14"/>
        <v>3.95</v>
      </c>
      <c r="CC34" s="7">
        <f t="shared" si="15"/>
        <v>1.9699999999999995</v>
      </c>
      <c r="CD34" s="22">
        <f t="shared" si="16"/>
        <v>6.1899999999999995</v>
      </c>
      <c r="CE34" s="53">
        <v>9</v>
      </c>
      <c r="CF34" s="23">
        <f t="shared" si="17"/>
        <v>8.1</v>
      </c>
      <c r="CG34" s="23">
        <f t="shared" si="18"/>
        <v>5.92</v>
      </c>
      <c r="CH34" s="23">
        <v>5</v>
      </c>
      <c r="CI34" s="24">
        <f t="shared" si="19"/>
        <v>4.8499999999999996</v>
      </c>
      <c r="CJ34" s="20">
        <f t="shared" si="20"/>
        <v>5.4399999999999997E-2</v>
      </c>
      <c r="CK34" s="20">
        <f t="shared" si="21"/>
        <v>9.0999999999999998E-2</v>
      </c>
      <c r="CL34" s="20">
        <f t="shared" si="22"/>
        <v>3.2999999999999995E-2</v>
      </c>
      <c r="CM34" s="20">
        <f t="shared" si="23"/>
        <v>5.4399999999999997E-2</v>
      </c>
      <c r="CN34" s="25">
        <f t="shared" si="24"/>
        <v>1.6219024361881504</v>
      </c>
      <c r="CO34" s="28">
        <f t="shared" si="25"/>
        <v>1.1380878108819283</v>
      </c>
      <c r="CP34" s="28">
        <f t="shared" si="26"/>
        <v>1.2919791172282866</v>
      </c>
      <c r="CQ34" s="27">
        <f t="shared" si="27"/>
        <v>0.84384558977582225</v>
      </c>
      <c r="CR34" s="54">
        <v>7.0000000000000007E-2</v>
      </c>
      <c r="CS34" s="54">
        <v>0.16</v>
      </c>
      <c r="CT34" s="54">
        <v>0.1</v>
      </c>
      <c r="CU34" s="54">
        <v>0.05</v>
      </c>
      <c r="CV34" s="54">
        <v>0.3</v>
      </c>
      <c r="CW34" s="54">
        <v>0.32</v>
      </c>
      <c r="CX34" s="55">
        <v>0.23</v>
      </c>
      <c r="CY34" s="55">
        <v>0.15</v>
      </c>
      <c r="CZ34" s="55">
        <v>0.08</v>
      </c>
      <c r="DA34" s="54">
        <v>0.08</v>
      </c>
      <c r="DB34" s="54">
        <v>0.24</v>
      </c>
      <c r="DC34" s="54">
        <v>0.16</v>
      </c>
      <c r="DD34" s="54">
        <v>0.09</v>
      </c>
      <c r="DE34" s="54">
        <v>0.15</v>
      </c>
      <c r="DF34" s="54">
        <v>0.09</v>
      </c>
      <c r="DG34" s="54">
        <v>0.06</v>
      </c>
      <c r="DH34" s="54">
        <v>0.28000000000000003</v>
      </c>
      <c r="DI34" s="54">
        <v>0.32</v>
      </c>
      <c r="DJ34" s="54">
        <v>0.13</v>
      </c>
      <c r="DK34" s="54">
        <v>0.27</v>
      </c>
      <c r="DL34" s="54">
        <v>0.14000000000000001</v>
      </c>
      <c r="DM34" s="54">
        <v>0.08</v>
      </c>
      <c r="DN34" s="54">
        <v>0.19</v>
      </c>
      <c r="DO34" s="54">
        <v>0.11</v>
      </c>
      <c r="DP34" s="54">
        <v>0.03</v>
      </c>
      <c r="DQ34" s="54">
        <v>0.28000000000000003</v>
      </c>
      <c r="DR34" s="54">
        <v>0.3</v>
      </c>
      <c r="DS34" s="54">
        <v>0.05</v>
      </c>
      <c r="DT34" s="54">
        <v>0.19</v>
      </c>
      <c r="DU34" s="54">
        <v>0.14000000000000001</v>
      </c>
      <c r="DV34" s="54">
        <v>0.04</v>
      </c>
      <c r="DW34" s="54">
        <v>0.14000000000000001</v>
      </c>
      <c r="DX34" s="54">
        <v>0.09</v>
      </c>
      <c r="DY34" s="54">
        <v>0.05</v>
      </c>
      <c r="DZ34" s="54">
        <v>0.34</v>
      </c>
      <c r="EA34" s="54">
        <v>0.34</v>
      </c>
      <c r="EB34" t="s">
        <v>98</v>
      </c>
      <c r="EC34" t="s">
        <v>101</v>
      </c>
      <c r="EE34" t="s">
        <v>104</v>
      </c>
      <c r="EF34" t="s">
        <v>148</v>
      </c>
      <c r="EG34" t="s">
        <v>154</v>
      </c>
      <c r="EI34" t="s">
        <v>155</v>
      </c>
      <c r="EJ34" t="s">
        <v>156</v>
      </c>
      <c r="EK34" t="s">
        <v>157</v>
      </c>
      <c r="EL34" t="s">
        <v>107</v>
      </c>
      <c r="EM34" t="s">
        <v>110</v>
      </c>
      <c r="EN34" t="s">
        <v>111</v>
      </c>
      <c r="EO34" t="s">
        <v>114</v>
      </c>
      <c r="EP34" t="s">
        <v>117</v>
      </c>
    </row>
    <row r="35" spans="1:146" ht="28" customHeight="1" x14ac:dyDescent="0.2">
      <c r="A35" s="36" t="s">
        <v>36</v>
      </c>
      <c r="B35" s="10">
        <v>32</v>
      </c>
      <c r="C35" s="14">
        <v>9</v>
      </c>
      <c r="D35" s="11">
        <v>30</v>
      </c>
      <c r="E35" s="12">
        <v>42</v>
      </c>
      <c r="F35" s="16">
        <f t="shared" si="0"/>
        <v>0.75</v>
      </c>
      <c r="G35" s="17">
        <f t="shared" si="1"/>
        <v>0.75</v>
      </c>
      <c r="H35" s="17">
        <f t="shared" si="2"/>
        <v>0.75</v>
      </c>
      <c r="I35" s="18">
        <f t="shared" si="3"/>
        <v>0.74</v>
      </c>
      <c r="J35" s="19">
        <f t="shared" si="4"/>
        <v>0.06</v>
      </c>
      <c r="K35" s="20">
        <f t="shared" si="5"/>
        <v>0.25</v>
      </c>
      <c r="L35" s="20">
        <f t="shared" si="6"/>
        <v>0.03</v>
      </c>
      <c r="M35" s="21">
        <f t="shared" si="7"/>
        <v>-7.0000000000000007E-2</v>
      </c>
      <c r="N35" s="7">
        <f>_xlfn.XLOOKUP($EB35,Sheet3!$A:$A,Sheet3!$B:$B)</f>
        <v>0.39</v>
      </c>
      <c r="O35" s="7">
        <f>_xlfn.XLOOKUP($EC35,Sheet3!$A:$A,Sheet3!$B:$B)</f>
        <v>0.38</v>
      </c>
      <c r="P35" s="7">
        <f>_xlfn.XLOOKUP($ED35,Sheet3!$A:$A,Sheet3!$B:$B)</f>
        <v>0</v>
      </c>
      <c r="Q35" s="7">
        <f>_xlfn.XLOOKUP($EE35,Sheet3!$A:$A,Sheet3!$B:$B)</f>
        <v>0.09</v>
      </c>
      <c r="R35" s="7">
        <f>_xlfn.XLOOKUP($EF35,Sheet3!$A:$A,Sheet3!$B:$B)</f>
        <v>0.22</v>
      </c>
      <c r="S35" s="7">
        <f>_xlfn.XLOOKUP($EG35,Sheet3!$A:$A,Sheet3!$B:$B)</f>
        <v>0.2</v>
      </c>
      <c r="T35" s="7">
        <f>_xlfn.XLOOKUP($EH35,Sheet3!$A:$A,Sheet3!$B:$B)</f>
        <v>0</v>
      </c>
      <c r="U35" s="7">
        <f>_xlfn.XLOOKUP($EI35,Sheet3!$A:$A,Sheet3!$B:$B)</f>
        <v>0.17</v>
      </c>
      <c r="V35" s="7">
        <f>_xlfn.XLOOKUP($EJ35,Sheet3!$A:$A,Sheet3!$B:$B)</f>
        <v>0.16</v>
      </c>
      <c r="W35" s="7">
        <f>_xlfn.XLOOKUP($EK35,Sheet3!$A:$A,Sheet3!$B:$B)</f>
        <v>0.3</v>
      </c>
      <c r="X35" s="7">
        <f>_xlfn.XLOOKUP($EL35,Sheet3!$A:$A,Sheet3!$B:$B)</f>
        <v>0.17</v>
      </c>
      <c r="Y35" s="7">
        <f>_xlfn.XLOOKUP($EM35,Sheet3!$A:$A,Sheet3!$B:$B)</f>
        <v>0.14000000000000001</v>
      </c>
      <c r="Z35" s="7">
        <f>_xlfn.XLOOKUP($EN35,Sheet3!$A:$A,Sheet3!$B:$B)</f>
        <v>0.61</v>
      </c>
      <c r="AA35" s="7">
        <f>_xlfn.XLOOKUP($EO35,Sheet3!$A:$A,Sheet3!$B:$B)</f>
        <v>0.18</v>
      </c>
      <c r="AB35" s="7">
        <f>_xlfn.XLOOKUP($EP35,Sheet3!$A:$A,Sheet3!$B:$B)</f>
        <v>0.3</v>
      </c>
      <c r="AC35" s="7">
        <f t="shared" si="8"/>
        <v>4.38</v>
      </c>
      <c r="AD35" s="7">
        <f t="shared" si="9"/>
        <v>2.36</v>
      </c>
      <c r="AE35" s="7">
        <f>_xlfn.XLOOKUP($EB35,Sheet3!$A:$A,Sheet3!$C:$C)</f>
        <v>0.04</v>
      </c>
      <c r="AF35" s="7">
        <f>_xlfn.XLOOKUP($EC35,Sheet3!$A:$A,Sheet3!$C:$C)</f>
        <v>0.4</v>
      </c>
      <c r="AG35" s="7">
        <f>_xlfn.XLOOKUP($ED35,Sheet3!$A:$A,Sheet3!$C:$C)</f>
        <v>0</v>
      </c>
      <c r="AH35" s="7">
        <f>_xlfn.XLOOKUP($EE35,Sheet3!$A:$A,Sheet3!$C:$C)</f>
        <v>7.0000000000000007E-2</v>
      </c>
      <c r="AI35" s="7">
        <f>_xlfn.XLOOKUP($EF35,Sheet3!$A:$A,Sheet3!$C:$C)</f>
        <v>0.26</v>
      </c>
      <c r="AJ35" s="7">
        <f>_xlfn.XLOOKUP($EG35,Sheet3!$A:$A,Sheet3!$C:$C)</f>
        <v>0.25</v>
      </c>
      <c r="AK35" s="7">
        <f>_xlfn.XLOOKUP($EH35,Sheet3!$A:$A,Sheet3!$C:$C)</f>
        <v>0</v>
      </c>
      <c r="AL35" s="7">
        <f>_xlfn.XLOOKUP($EI35,Sheet3!$A:$A,Sheet3!$C:$C)</f>
        <v>0.18</v>
      </c>
      <c r="AM35" s="7">
        <f>_xlfn.XLOOKUP($EJ35,Sheet3!$A:$A,Sheet3!$C:$C)</f>
        <v>0.16</v>
      </c>
      <c r="AN35" s="7">
        <f>_xlfn.XLOOKUP($EK35,Sheet3!$A:$A,Sheet3!$C:$C)</f>
        <v>0.28999999999999998</v>
      </c>
      <c r="AO35" s="7">
        <f>_xlfn.XLOOKUP($EL35,Sheet3!$A:$A,Sheet3!$C:$C)</f>
        <v>0.21</v>
      </c>
      <c r="AP35" s="7">
        <f>_xlfn.XLOOKUP($EM35,Sheet3!$A:$A,Sheet3!$C:$C)</f>
        <v>7.0000000000000007E-2</v>
      </c>
      <c r="AQ35" s="7">
        <f>_xlfn.XLOOKUP($EN35,Sheet3!$A:$A,Sheet3!$C:$C)</f>
        <v>0.52</v>
      </c>
      <c r="AR35" s="7">
        <f>_xlfn.XLOOKUP($EO35,Sheet3!$A:$A,Sheet3!$C:$C)</f>
        <v>0.11</v>
      </c>
      <c r="AS35" s="7">
        <f>_xlfn.XLOOKUP($EP35,Sheet3!$A:$A,Sheet3!$C:$C)</f>
        <v>0.33</v>
      </c>
      <c r="AT35" s="7">
        <f t="shared" si="10"/>
        <v>2.44</v>
      </c>
      <c r="AU35" s="7">
        <f t="shared" si="11"/>
        <v>2.5500000000000003</v>
      </c>
      <c r="AV35" s="7">
        <f>_xlfn.XLOOKUP($EB35,Sheet3!$A:$A,Sheet3!$D:$D)</f>
        <v>0.91</v>
      </c>
      <c r="AW35" s="7">
        <f>_xlfn.XLOOKUP($EC35,Sheet3!$A:$A,Sheet3!$D:$D)</f>
        <v>0.41</v>
      </c>
      <c r="AX35" s="7">
        <f>_xlfn.XLOOKUP($ED35,Sheet3!$A:$A,Sheet3!$D:$D)</f>
        <v>0</v>
      </c>
      <c r="AY35" s="7">
        <f>_xlfn.XLOOKUP($EE35,Sheet3!$A:$A,Sheet3!$D:$D)</f>
        <v>0.14000000000000001</v>
      </c>
      <c r="AZ35" s="7">
        <f>_xlfn.XLOOKUP($EF35,Sheet3!$A:$A,Sheet3!$D:$D)</f>
        <v>0.15</v>
      </c>
      <c r="BA35" s="7">
        <f>_xlfn.XLOOKUP($EG35,Sheet3!$A:$A,Sheet3!$D:$D)</f>
        <v>0.14000000000000001</v>
      </c>
      <c r="BB35" s="7">
        <f>_xlfn.XLOOKUP($EH35,Sheet3!$A:$A,Sheet3!$D:$D)</f>
        <v>0</v>
      </c>
      <c r="BC35" s="7">
        <f>_xlfn.XLOOKUP($EI35,Sheet3!$A:$A,Sheet3!$D:$D)</f>
        <v>0.17</v>
      </c>
      <c r="BD35" s="7">
        <f>_xlfn.XLOOKUP($EJ35,Sheet3!$A:$A,Sheet3!$D:$D)</f>
        <v>0.16</v>
      </c>
      <c r="BE35" s="7">
        <f>_xlfn.XLOOKUP($EK35,Sheet3!$A:$A,Sheet3!$D:$D)</f>
        <v>0.36</v>
      </c>
      <c r="BF35" s="7">
        <f>_xlfn.XLOOKUP($EL35,Sheet3!$A:$A,Sheet3!$D:$D)</f>
        <v>0.17</v>
      </c>
      <c r="BG35" s="7">
        <f>_xlfn.XLOOKUP($EM35,Sheet3!$A:$A,Sheet3!$D:$D)</f>
        <v>0.22</v>
      </c>
      <c r="BH35" s="7">
        <f>_xlfn.XLOOKUP($EN35,Sheet3!$A:$A,Sheet3!$D:$D)</f>
        <v>0.66</v>
      </c>
      <c r="BI35" s="7">
        <f>_xlfn.XLOOKUP($EO35,Sheet3!$A:$A,Sheet3!$D:$D)</f>
        <v>0.31</v>
      </c>
      <c r="BJ35" s="7">
        <f>_xlfn.XLOOKUP($EP35,Sheet3!$A:$A,Sheet3!$D:$D)</f>
        <v>0.31</v>
      </c>
      <c r="BK35" s="7">
        <f t="shared" si="12"/>
        <v>7.0399999999999991</v>
      </c>
      <c r="BL35" s="7">
        <f t="shared" si="13"/>
        <v>2.38</v>
      </c>
      <c r="BM35" s="7">
        <f>_xlfn.XLOOKUP($EB35,Sheet3!$A:$A,Sheet3!$E:$E)</f>
        <v>0.31</v>
      </c>
      <c r="BN35" s="7">
        <f>_xlfn.XLOOKUP($EC35,Sheet3!$A:$A,Sheet3!$E:$E)</f>
        <v>0.34</v>
      </c>
      <c r="BO35" s="7">
        <f>_xlfn.XLOOKUP($ED35,Sheet3!$A:$A,Sheet3!$E:$E)</f>
        <v>0</v>
      </c>
      <c r="BP35" s="7">
        <f>_xlfn.XLOOKUP($EE35,Sheet3!$A:$A,Sheet3!$E:$E)</f>
        <v>7.0000000000000007E-2</v>
      </c>
      <c r="BQ35" s="7">
        <f>_xlfn.XLOOKUP($EF35,Sheet3!$A:$A,Sheet3!$E:$E)</f>
        <v>0.23</v>
      </c>
      <c r="BR35" s="7">
        <f>_xlfn.XLOOKUP($EG35,Sheet3!$A:$A,Sheet3!$E:$E)</f>
        <v>0.18</v>
      </c>
      <c r="BS35" s="7">
        <f>_xlfn.XLOOKUP($EH35,Sheet3!$A:$A,Sheet3!$E:$E)</f>
        <v>0</v>
      </c>
      <c r="BT35" s="7">
        <f>_xlfn.XLOOKUP($EI35,Sheet3!$A:$A,Sheet3!$E:$E)</f>
        <v>0.15</v>
      </c>
      <c r="BU35" s="7">
        <f>_xlfn.XLOOKUP($EJ35,Sheet3!$A:$A,Sheet3!$E:$E)</f>
        <v>0.16</v>
      </c>
      <c r="BV35" s="7">
        <f>_xlfn.XLOOKUP($EK35,Sheet3!$A:$A,Sheet3!$E:$E)</f>
        <v>0.28000000000000003</v>
      </c>
      <c r="BW35" s="7">
        <f>_xlfn.XLOOKUP($EL35,Sheet3!$A:$A,Sheet3!$E:$E)</f>
        <v>0.12</v>
      </c>
      <c r="BX35" s="7">
        <f>_xlfn.XLOOKUP($EM35,Sheet3!$A:$A,Sheet3!$E:$E)</f>
        <v>0.16</v>
      </c>
      <c r="BY35" s="7">
        <f>_xlfn.XLOOKUP($EN35,Sheet3!$A:$A,Sheet3!$E:$E)</f>
        <v>0.65</v>
      </c>
      <c r="BZ35" s="7">
        <f>_xlfn.XLOOKUP($EO35,Sheet3!$A:$A,Sheet3!$E:$E)</f>
        <v>0.14000000000000001</v>
      </c>
      <c r="CA35" s="7">
        <f>_xlfn.XLOOKUP($EP35,Sheet3!$A:$A,Sheet3!$E:$E)</f>
        <v>0.26</v>
      </c>
      <c r="CB35" s="7">
        <f t="shared" si="14"/>
        <v>4.1400000000000006</v>
      </c>
      <c r="CC35" s="7">
        <f t="shared" si="15"/>
        <v>2.1399999999999997</v>
      </c>
      <c r="CD35" s="22">
        <f t="shared" si="16"/>
        <v>6.74</v>
      </c>
      <c r="CE35" s="53">
        <v>36</v>
      </c>
      <c r="CF35" s="23">
        <f t="shared" si="17"/>
        <v>9.4199999999999982</v>
      </c>
      <c r="CG35" s="23">
        <f t="shared" si="18"/>
        <v>6.28</v>
      </c>
      <c r="CH35" s="23">
        <v>46</v>
      </c>
      <c r="CI35" s="24">
        <f t="shared" si="19"/>
        <v>4.99</v>
      </c>
      <c r="CJ35" s="20">
        <f t="shared" si="20"/>
        <v>4.4999999999999998E-2</v>
      </c>
      <c r="CK35" s="20">
        <f t="shared" si="21"/>
        <v>0.1875</v>
      </c>
      <c r="CL35" s="20">
        <f t="shared" si="22"/>
        <v>2.2499999999999999E-2</v>
      </c>
      <c r="CM35" s="20">
        <f t="shared" si="23"/>
        <v>-5.1800000000000006E-2</v>
      </c>
      <c r="CN35" s="25">
        <f t="shared" si="24"/>
        <v>1.572358858073144</v>
      </c>
      <c r="CO35" s="28">
        <f t="shared" si="25"/>
        <v>1.5813518589253881</v>
      </c>
      <c r="CP35" s="28">
        <f t="shared" si="26"/>
        <v>1.2287454516690399</v>
      </c>
      <c r="CQ35" s="27">
        <f t="shared" si="27"/>
        <v>0.27848960451559623</v>
      </c>
      <c r="CR35" s="54">
        <v>0.1</v>
      </c>
      <c r="CS35" s="54">
        <v>0.17</v>
      </c>
      <c r="CT35" s="54">
        <v>0.1</v>
      </c>
      <c r="CU35" s="54">
        <v>0.11</v>
      </c>
      <c r="CV35" s="54">
        <v>0.26</v>
      </c>
      <c r="CW35" s="54">
        <v>0.25</v>
      </c>
      <c r="CX35" s="55">
        <v>0.27</v>
      </c>
      <c r="CY35" s="55">
        <v>0.21</v>
      </c>
      <c r="CZ35" s="55">
        <v>0.06</v>
      </c>
      <c r="DA35" s="54">
        <v>-7.0000000000000007E-2</v>
      </c>
      <c r="DB35" s="54">
        <v>0.21</v>
      </c>
      <c r="DC35" s="54">
        <v>0.28000000000000003</v>
      </c>
      <c r="DD35" s="54">
        <v>0.08</v>
      </c>
      <c r="DE35" s="54">
        <v>0.13</v>
      </c>
      <c r="DF35" s="54">
        <v>0.1</v>
      </c>
      <c r="DG35" s="54">
        <v>0.18</v>
      </c>
      <c r="DH35" s="54">
        <v>0.24</v>
      </c>
      <c r="DI35" s="54">
        <v>0.26</v>
      </c>
      <c r="DJ35" s="54">
        <v>0.25</v>
      </c>
      <c r="DK35" s="54">
        <v>0.39</v>
      </c>
      <c r="DL35" s="54">
        <v>0.14000000000000001</v>
      </c>
      <c r="DM35" s="54">
        <v>0.16</v>
      </c>
      <c r="DN35" s="54">
        <v>0.23</v>
      </c>
      <c r="DO35" s="54">
        <v>0.1</v>
      </c>
      <c r="DP35" s="54">
        <v>0.04</v>
      </c>
      <c r="DQ35" s="54">
        <v>0.22</v>
      </c>
      <c r="DR35" s="54">
        <v>0.25</v>
      </c>
      <c r="DS35" s="54">
        <v>0.03</v>
      </c>
      <c r="DT35" s="54">
        <v>0.24</v>
      </c>
      <c r="DU35" s="54">
        <v>0.21</v>
      </c>
      <c r="DV35" s="54">
        <v>7.0000000000000007E-2</v>
      </c>
      <c r="DW35" s="54">
        <v>0.17</v>
      </c>
      <c r="DX35" s="54">
        <v>0.1</v>
      </c>
      <c r="DY35" s="54">
        <v>0.11</v>
      </c>
      <c r="DZ35" s="54">
        <v>0.31</v>
      </c>
      <c r="EA35" s="54">
        <v>0.25</v>
      </c>
      <c r="EB35" t="s">
        <v>98</v>
      </c>
      <c r="EC35" t="s">
        <v>100</v>
      </c>
      <c r="EE35" t="s">
        <v>103</v>
      </c>
      <c r="EF35" t="s">
        <v>148</v>
      </c>
      <c r="EG35" t="s">
        <v>154</v>
      </c>
      <c r="EI35" t="s">
        <v>155</v>
      </c>
      <c r="EJ35" t="s">
        <v>156</v>
      </c>
      <c r="EK35" t="s">
        <v>108</v>
      </c>
      <c r="EL35" t="s">
        <v>106</v>
      </c>
      <c r="EM35" t="s">
        <v>113</v>
      </c>
      <c r="EN35" t="s">
        <v>111</v>
      </c>
      <c r="EO35" t="s">
        <v>112</v>
      </c>
      <c r="EP35" t="s">
        <v>117</v>
      </c>
    </row>
    <row r="36" spans="1:146" ht="28" customHeight="1" x14ac:dyDescent="0.2">
      <c r="A36" s="36" t="s">
        <v>51</v>
      </c>
      <c r="B36" s="10">
        <v>33</v>
      </c>
      <c r="C36" s="11">
        <v>11</v>
      </c>
      <c r="D36" s="11">
        <v>19</v>
      </c>
      <c r="E36" s="12">
        <v>41</v>
      </c>
      <c r="F36" s="16">
        <f t="shared" ref="F36:F53" si="28">1-CW36</f>
        <v>0.7</v>
      </c>
      <c r="G36" s="17">
        <f t="shared" ref="G36:G53" si="29">1-DR36</f>
        <v>0.73</v>
      </c>
      <c r="H36" s="17">
        <f t="shared" ref="H36:H53" si="30">1-EA36</f>
        <v>0.7</v>
      </c>
      <c r="I36" s="18">
        <f t="shared" ref="I36:I53" si="31">1-DI36</f>
        <v>0.67999999999999994</v>
      </c>
      <c r="J36" s="19">
        <f t="shared" ref="J36:J53" si="32">CZ36</f>
        <v>0.06</v>
      </c>
      <c r="K36" s="20">
        <f t="shared" ref="K36:K53" si="33">DJ36</f>
        <v>0.2</v>
      </c>
      <c r="L36" s="20">
        <f t="shared" ref="L36:L53" si="34">DS36</f>
        <v>7.0000000000000007E-2</v>
      </c>
      <c r="M36" s="21">
        <f t="shared" ref="M36:M53" si="35">DA36</f>
        <v>-0.05</v>
      </c>
      <c r="N36" s="7">
        <f>_xlfn.XLOOKUP($EB36,Sheet3!$A:$A,Sheet3!$B:$B)</f>
        <v>0.39</v>
      </c>
      <c r="O36" s="7">
        <f>_xlfn.XLOOKUP($EC36,Sheet3!$A:$A,Sheet3!$B:$B)</f>
        <v>0.38</v>
      </c>
      <c r="P36" s="7">
        <f>_xlfn.XLOOKUP($ED36,Sheet3!$A:$A,Sheet3!$B:$B)</f>
        <v>0</v>
      </c>
      <c r="Q36" s="7">
        <f>_xlfn.XLOOKUP($EE36,Sheet3!$A:$A,Sheet3!$B:$B)</f>
        <v>0.32</v>
      </c>
      <c r="R36" s="7">
        <f>_xlfn.XLOOKUP($EF36,Sheet3!$A:$A,Sheet3!$B:$B)</f>
        <v>0.22</v>
      </c>
      <c r="S36" s="7">
        <f>_xlfn.XLOOKUP($EG36,Sheet3!$A:$A,Sheet3!$B:$B)</f>
        <v>0.2</v>
      </c>
      <c r="T36" s="7">
        <f>_xlfn.XLOOKUP($EH36,Sheet3!$A:$A,Sheet3!$B:$B)</f>
        <v>0</v>
      </c>
      <c r="U36" s="7">
        <f>_xlfn.XLOOKUP($EI36,Sheet3!$A:$A,Sheet3!$B:$B)</f>
        <v>0.17</v>
      </c>
      <c r="V36" s="7">
        <f>_xlfn.XLOOKUP($EJ36,Sheet3!$A:$A,Sheet3!$B:$B)</f>
        <v>0.16</v>
      </c>
      <c r="W36" s="7">
        <f>_xlfn.XLOOKUP($EK36,Sheet3!$A:$A,Sheet3!$B:$B)</f>
        <v>0.3</v>
      </c>
      <c r="X36" s="7">
        <f>_xlfn.XLOOKUP($EL36,Sheet3!$A:$A,Sheet3!$B:$B)</f>
        <v>0.17</v>
      </c>
      <c r="Y36" s="7">
        <f>_xlfn.XLOOKUP($EM36,Sheet3!$A:$A,Sheet3!$B:$B)</f>
        <v>0.14000000000000001</v>
      </c>
      <c r="Z36" s="7">
        <f>_xlfn.XLOOKUP($EN36,Sheet3!$A:$A,Sheet3!$B:$B)</f>
        <v>0.61</v>
      </c>
      <c r="AA36" s="7">
        <f>_xlfn.XLOOKUP($EO36,Sheet3!$A:$A,Sheet3!$B:$B)</f>
        <v>0.18</v>
      </c>
      <c r="AB36" s="7">
        <f>_xlfn.XLOOKUP($EP36,Sheet3!$A:$A,Sheet3!$B:$B)</f>
        <v>0.05</v>
      </c>
      <c r="AC36" s="7">
        <f t="shared" ref="AC36:AC53" si="36">SUM(4*N36,P36:Q36,3*Y36, 3*Z36, AA36:AB36)</f>
        <v>4.3600000000000003</v>
      </c>
      <c r="AD36" s="7">
        <f t="shared" ref="AD36:AD53" si="37">SUM(3*O36,R36:X36)</f>
        <v>2.36</v>
      </c>
      <c r="AE36" s="7">
        <f>_xlfn.XLOOKUP($EB36,Sheet3!$A:$A,Sheet3!$C:$C)</f>
        <v>0.04</v>
      </c>
      <c r="AF36" s="7">
        <f>_xlfn.XLOOKUP($EC36,Sheet3!$A:$A,Sheet3!$C:$C)</f>
        <v>0.4</v>
      </c>
      <c r="AG36" s="7">
        <f>_xlfn.XLOOKUP($ED36,Sheet3!$A:$A,Sheet3!$C:$C)</f>
        <v>0</v>
      </c>
      <c r="AH36" s="7">
        <f>_xlfn.XLOOKUP($EE36,Sheet3!$A:$A,Sheet3!$C:$C)</f>
        <v>0.33</v>
      </c>
      <c r="AI36" s="7">
        <f>_xlfn.XLOOKUP($EF36,Sheet3!$A:$A,Sheet3!$C:$C)</f>
        <v>0.26</v>
      </c>
      <c r="AJ36" s="7">
        <f>_xlfn.XLOOKUP($EG36,Sheet3!$A:$A,Sheet3!$C:$C)</f>
        <v>0.25</v>
      </c>
      <c r="AK36" s="7">
        <f>_xlfn.XLOOKUP($EH36,Sheet3!$A:$A,Sheet3!$C:$C)</f>
        <v>0</v>
      </c>
      <c r="AL36" s="7">
        <f>_xlfn.XLOOKUP($EI36,Sheet3!$A:$A,Sheet3!$C:$C)</f>
        <v>0.18</v>
      </c>
      <c r="AM36" s="7">
        <f>_xlfn.XLOOKUP($EJ36,Sheet3!$A:$A,Sheet3!$C:$C)</f>
        <v>0.16</v>
      </c>
      <c r="AN36" s="7">
        <f>_xlfn.XLOOKUP($EK36,Sheet3!$A:$A,Sheet3!$C:$C)</f>
        <v>0.28999999999999998</v>
      </c>
      <c r="AO36" s="7">
        <f>_xlfn.XLOOKUP($EL36,Sheet3!$A:$A,Sheet3!$C:$C)</f>
        <v>0.21</v>
      </c>
      <c r="AP36" s="7">
        <f>_xlfn.XLOOKUP($EM36,Sheet3!$A:$A,Sheet3!$C:$C)</f>
        <v>7.0000000000000007E-2</v>
      </c>
      <c r="AQ36" s="7">
        <f>_xlfn.XLOOKUP($EN36,Sheet3!$A:$A,Sheet3!$C:$C)</f>
        <v>0.52</v>
      </c>
      <c r="AR36" s="7">
        <f>_xlfn.XLOOKUP($EO36,Sheet3!$A:$A,Sheet3!$C:$C)</f>
        <v>0.11</v>
      </c>
      <c r="AS36" s="7">
        <f>_xlfn.XLOOKUP($EP36,Sheet3!$A:$A,Sheet3!$C:$C)</f>
        <v>0.04</v>
      </c>
      <c r="AT36" s="7">
        <f t="shared" ref="AT36:AT53" si="38">SUM(4*AE36,AG36:AH36,3*AP36, 3*AQ36, AR36:AS36)</f>
        <v>2.4099999999999997</v>
      </c>
      <c r="AU36" s="7">
        <f t="shared" ref="AU36:AU53" si="39">SUM(3*AF36,AI36:AO36)</f>
        <v>2.5500000000000003</v>
      </c>
      <c r="AV36" s="7">
        <f>_xlfn.XLOOKUP($EB36,Sheet3!$A:$A,Sheet3!$D:$D)</f>
        <v>0.91</v>
      </c>
      <c r="AW36" s="7">
        <f>_xlfn.XLOOKUP($EC36,Sheet3!$A:$A,Sheet3!$D:$D)</f>
        <v>0.41</v>
      </c>
      <c r="AX36" s="7">
        <f>_xlfn.XLOOKUP($ED36,Sheet3!$A:$A,Sheet3!$D:$D)</f>
        <v>0</v>
      </c>
      <c r="AY36" s="7">
        <f>_xlfn.XLOOKUP($EE36,Sheet3!$A:$A,Sheet3!$D:$D)</f>
        <v>0.33</v>
      </c>
      <c r="AZ36" s="7">
        <f>_xlfn.XLOOKUP($EF36,Sheet3!$A:$A,Sheet3!$D:$D)</f>
        <v>0.15</v>
      </c>
      <c r="BA36" s="7">
        <f>_xlfn.XLOOKUP($EG36,Sheet3!$A:$A,Sheet3!$D:$D)</f>
        <v>0.14000000000000001</v>
      </c>
      <c r="BB36" s="7">
        <f>_xlfn.XLOOKUP($EH36,Sheet3!$A:$A,Sheet3!$D:$D)</f>
        <v>0</v>
      </c>
      <c r="BC36" s="7">
        <f>_xlfn.XLOOKUP($EI36,Sheet3!$A:$A,Sheet3!$D:$D)</f>
        <v>0.17</v>
      </c>
      <c r="BD36" s="7">
        <f>_xlfn.XLOOKUP($EJ36,Sheet3!$A:$A,Sheet3!$D:$D)</f>
        <v>0.16</v>
      </c>
      <c r="BE36" s="7">
        <f>_xlfn.XLOOKUP($EK36,Sheet3!$A:$A,Sheet3!$D:$D)</f>
        <v>0.36</v>
      </c>
      <c r="BF36" s="7">
        <f>_xlfn.XLOOKUP($EL36,Sheet3!$A:$A,Sheet3!$D:$D)</f>
        <v>0.17</v>
      </c>
      <c r="BG36" s="7">
        <f>_xlfn.XLOOKUP($EM36,Sheet3!$A:$A,Sheet3!$D:$D)</f>
        <v>0.22</v>
      </c>
      <c r="BH36" s="7">
        <f>_xlfn.XLOOKUP($EN36,Sheet3!$A:$A,Sheet3!$D:$D)</f>
        <v>0.66</v>
      </c>
      <c r="BI36" s="7">
        <f>_xlfn.XLOOKUP($EO36,Sheet3!$A:$A,Sheet3!$D:$D)</f>
        <v>0.31</v>
      </c>
      <c r="BJ36" s="7">
        <f>_xlfn.XLOOKUP($EP36,Sheet3!$A:$A,Sheet3!$D:$D)</f>
        <v>0.06</v>
      </c>
      <c r="BK36" s="7">
        <f t="shared" ref="BK36:BK53" si="40">SUM(4*AV36,AX36:AY36,3*BG36, 3*BH36, BI36:BJ36)</f>
        <v>6.9799999999999986</v>
      </c>
      <c r="BL36" s="7">
        <f t="shared" ref="BL36:BL53" si="41">SUM(3*AW36,AZ36:BF36)</f>
        <v>2.38</v>
      </c>
      <c r="BM36" s="7">
        <f>_xlfn.XLOOKUP($EB36,Sheet3!$A:$A,Sheet3!$E:$E)</f>
        <v>0.31</v>
      </c>
      <c r="BN36" s="7">
        <f>_xlfn.XLOOKUP($EC36,Sheet3!$A:$A,Sheet3!$E:$E)</f>
        <v>0.34</v>
      </c>
      <c r="BO36" s="7">
        <f>_xlfn.XLOOKUP($ED36,Sheet3!$A:$A,Sheet3!$E:$E)</f>
        <v>0</v>
      </c>
      <c r="BP36" s="7">
        <f>_xlfn.XLOOKUP($EE36,Sheet3!$A:$A,Sheet3!$E:$E)</f>
        <v>0.28999999999999998</v>
      </c>
      <c r="BQ36" s="7">
        <f>_xlfn.XLOOKUP($EF36,Sheet3!$A:$A,Sheet3!$E:$E)</f>
        <v>0.23</v>
      </c>
      <c r="BR36" s="7">
        <f>_xlfn.XLOOKUP($EG36,Sheet3!$A:$A,Sheet3!$E:$E)</f>
        <v>0.18</v>
      </c>
      <c r="BS36" s="7">
        <f>_xlfn.XLOOKUP($EH36,Sheet3!$A:$A,Sheet3!$E:$E)</f>
        <v>0</v>
      </c>
      <c r="BT36" s="7">
        <f>_xlfn.XLOOKUP($EI36,Sheet3!$A:$A,Sheet3!$E:$E)</f>
        <v>0.15</v>
      </c>
      <c r="BU36" s="7">
        <f>_xlfn.XLOOKUP($EJ36,Sheet3!$A:$A,Sheet3!$E:$E)</f>
        <v>0.16</v>
      </c>
      <c r="BV36" s="7">
        <f>_xlfn.XLOOKUP($EK36,Sheet3!$A:$A,Sheet3!$E:$E)</f>
        <v>0.28000000000000003</v>
      </c>
      <c r="BW36" s="7">
        <f>_xlfn.XLOOKUP($EL36,Sheet3!$A:$A,Sheet3!$E:$E)</f>
        <v>0.12</v>
      </c>
      <c r="BX36" s="7">
        <f>_xlfn.XLOOKUP($EM36,Sheet3!$A:$A,Sheet3!$E:$E)</f>
        <v>0.16</v>
      </c>
      <c r="BY36" s="7">
        <f>_xlfn.XLOOKUP($EN36,Sheet3!$A:$A,Sheet3!$E:$E)</f>
        <v>0.65</v>
      </c>
      <c r="BZ36" s="7">
        <f>_xlfn.XLOOKUP($EO36,Sheet3!$A:$A,Sheet3!$E:$E)</f>
        <v>0.14000000000000001</v>
      </c>
      <c r="CA36" s="7">
        <f>_xlfn.XLOOKUP($EP36,Sheet3!$A:$A,Sheet3!$E:$E)</f>
        <v>0.04</v>
      </c>
      <c r="CB36" s="7">
        <f t="shared" ref="CB36:CB53" si="42">SUM(4*BM36,BO36:BP36,3*BX36, 3*BY36, BZ36:CA36)</f>
        <v>4.1399999999999997</v>
      </c>
      <c r="CC36" s="7">
        <f t="shared" ref="CC36:CC53" si="43">SUM(3*BN36,BQ36:BW36)</f>
        <v>2.1399999999999997</v>
      </c>
      <c r="CD36" s="22">
        <f t="shared" ref="CD36:CD53" si="44">SUM(AC36:AD36)</f>
        <v>6.7200000000000006</v>
      </c>
      <c r="CE36" s="53">
        <v>12</v>
      </c>
      <c r="CF36" s="23">
        <f t="shared" ref="CF36:CF53" si="45">SUM(BK36:BL36)</f>
        <v>9.36</v>
      </c>
      <c r="CG36" s="23">
        <f t="shared" ref="CG36:CG53" si="46">SUM(CB36:CC36)</f>
        <v>6.2799999999999994</v>
      </c>
      <c r="CH36" s="23">
        <v>9</v>
      </c>
      <c r="CI36" s="24">
        <f t="shared" ref="CI36:CI53" si="47">SUM(AT36:AU36)</f>
        <v>4.96</v>
      </c>
      <c r="CJ36" s="20">
        <f t="shared" ref="CJ36:CJ53" si="48">F36*J36</f>
        <v>4.1999999999999996E-2</v>
      </c>
      <c r="CK36" s="20">
        <f t="shared" ref="CK36:CK53" si="49">G36*K36</f>
        <v>0.14599999999999999</v>
      </c>
      <c r="CL36" s="20">
        <f t="shared" ref="CL36:CL53" si="50">H36*L36</f>
        <v>4.9000000000000002E-2</v>
      </c>
      <c r="CM36" s="20">
        <f t="shared" ref="CM36:CM53" si="51">I36*M36</f>
        <v>-3.3999999999999996E-2</v>
      </c>
      <c r="CN36" s="25">
        <f t="shared" ref="CN36:CN53" si="52">(2*(CJ36/MAX(CJ$4:CJ$53))+CD36/MAX(CD$4:CD$53))</f>
        <v>1.5286935286935288</v>
      </c>
      <c r="CO36" s="26">
        <f t="shared" ref="CO36:CO53" si="53">(2*(CK36/MAX(CK$4:CK$53))+CF36/MAX(CF$4:CF$53))</f>
        <v>1.4440518631695101</v>
      </c>
      <c r="CP36" s="26">
        <f t="shared" ref="CP36:CP53" si="54">(2*(CL36/MAX(CL$4:CL$53))+CG36/MAX(CG$4:CG$53))</f>
        <v>1.5291989664082688</v>
      </c>
      <c r="CQ36" s="27">
        <f t="shared" ref="CQ36:CQ53" si="55">(2*(CM36/MAX(CM$4:CM$53))+CI36/MAX(CI$4:CI$53))</f>
        <v>0.37251204693065154</v>
      </c>
      <c r="CR36" s="54">
        <v>0.09</v>
      </c>
      <c r="CS36" s="54">
        <v>0.15</v>
      </c>
      <c r="CT36" s="54">
        <v>0.11</v>
      </c>
      <c r="CU36" s="54">
        <v>7.0000000000000007E-2</v>
      </c>
      <c r="CV36" s="54">
        <v>0.28000000000000003</v>
      </c>
      <c r="CW36" s="54">
        <v>0.3</v>
      </c>
      <c r="CX36" s="55">
        <v>0.24</v>
      </c>
      <c r="CY36" s="55">
        <v>0.18</v>
      </c>
      <c r="CZ36" s="55">
        <v>0.06</v>
      </c>
      <c r="DA36" s="54">
        <v>-0.05</v>
      </c>
      <c r="DB36" s="54">
        <v>0.19</v>
      </c>
      <c r="DC36" s="54">
        <v>0.24</v>
      </c>
      <c r="DD36" s="54">
        <v>0.06</v>
      </c>
      <c r="DE36" s="54">
        <v>0.13</v>
      </c>
      <c r="DF36" s="54">
        <v>0.13</v>
      </c>
      <c r="DG36" s="54">
        <v>0.12</v>
      </c>
      <c r="DH36" s="54">
        <v>0.25</v>
      </c>
      <c r="DI36" s="54">
        <v>0.32</v>
      </c>
      <c r="DJ36" s="54">
        <v>0.2</v>
      </c>
      <c r="DK36" s="54">
        <v>0.33</v>
      </c>
      <c r="DL36" s="54">
        <v>0.13</v>
      </c>
      <c r="DM36" s="54">
        <v>0.14000000000000001</v>
      </c>
      <c r="DN36" s="54">
        <v>0.19</v>
      </c>
      <c r="DO36" s="54">
        <v>0.11</v>
      </c>
      <c r="DP36" s="54">
        <v>0.02</v>
      </c>
      <c r="DQ36" s="54">
        <v>0.26</v>
      </c>
      <c r="DR36" s="54">
        <v>0.27</v>
      </c>
      <c r="DS36" s="54">
        <v>7.0000000000000007E-2</v>
      </c>
      <c r="DT36" s="54">
        <v>0.22</v>
      </c>
      <c r="DU36" s="54">
        <v>0.15</v>
      </c>
      <c r="DV36" s="54">
        <v>7.0000000000000007E-2</v>
      </c>
      <c r="DW36" s="54">
        <v>0.15</v>
      </c>
      <c r="DX36" s="54">
        <v>0.09</v>
      </c>
      <c r="DY36" s="54">
        <v>0.06</v>
      </c>
      <c r="DZ36" s="54">
        <v>0.33</v>
      </c>
      <c r="EA36" s="54">
        <v>0.3</v>
      </c>
      <c r="EB36" t="s">
        <v>98</v>
      </c>
      <c r="EC36" t="s">
        <v>100</v>
      </c>
      <c r="EE36" t="s">
        <v>102</v>
      </c>
      <c r="EF36" t="s">
        <v>148</v>
      </c>
      <c r="EG36" t="s">
        <v>154</v>
      </c>
      <c r="EI36" t="s">
        <v>155</v>
      </c>
      <c r="EJ36" t="s">
        <v>156</v>
      </c>
      <c r="EK36" t="s">
        <v>108</v>
      </c>
      <c r="EL36" t="s">
        <v>106</v>
      </c>
      <c r="EM36" t="s">
        <v>113</v>
      </c>
      <c r="EN36" t="s">
        <v>111</v>
      </c>
      <c r="EO36" t="s">
        <v>112</v>
      </c>
      <c r="EP36" t="s">
        <v>116</v>
      </c>
    </row>
    <row r="37" spans="1:146" ht="28" customHeight="1" x14ac:dyDescent="0.2">
      <c r="A37" s="37" t="s">
        <v>69</v>
      </c>
      <c r="B37" s="10">
        <v>34</v>
      </c>
      <c r="C37" s="11">
        <v>33</v>
      </c>
      <c r="D37" s="11">
        <v>31</v>
      </c>
      <c r="E37" s="12">
        <v>24</v>
      </c>
      <c r="F37" s="16">
        <f t="shared" si="28"/>
        <v>0.58000000000000007</v>
      </c>
      <c r="G37" s="17">
        <f t="shared" si="29"/>
        <v>0.6</v>
      </c>
      <c r="H37" s="17">
        <f t="shared" si="30"/>
        <v>0.56000000000000005</v>
      </c>
      <c r="I37" s="18">
        <f t="shared" si="31"/>
        <v>0.59000000000000008</v>
      </c>
      <c r="J37" s="19">
        <f t="shared" si="32"/>
        <v>0.08</v>
      </c>
      <c r="K37" s="20">
        <f t="shared" si="33"/>
        <v>0.06</v>
      </c>
      <c r="L37" s="20">
        <f t="shared" si="34"/>
        <v>0.06</v>
      </c>
      <c r="M37" s="21">
        <f t="shared" si="35"/>
        <v>0.12</v>
      </c>
      <c r="N37" s="7">
        <f>_xlfn.XLOOKUP($EB37,Sheet3!$A:$A,Sheet3!$B:$B)</f>
        <v>0.38</v>
      </c>
      <c r="O37" s="7">
        <f>_xlfn.XLOOKUP($EC37,Sheet3!$A:$A,Sheet3!$B:$B)</f>
        <v>0.28999999999999998</v>
      </c>
      <c r="P37" s="7">
        <f>_xlfn.XLOOKUP($ED37,Sheet3!$A:$A,Sheet3!$B:$B)</f>
        <v>0</v>
      </c>
      <c r="Q37" s="7">
        <f>_xlfn.XLOOKUP($EE37,Sheet3!$A:$A,Sheet3!$B:$B)</f>
        <v>0.32</v>
      </c>
      <c r="R37" s="7">
        <f>_xlfn.XLOOKUP($EF37,Sheet3!$A:$A,Sheet3!$B:$B)</f>
        <v>0.22</v>
      </c>
      <c r="S37" s="7">
        <f>_xlfn.XLOOKUP($EG37,Sheet3!$A:$A,Sheet3!$B:$B)</f>
        <v>0.2</v>
      </c>
      <c r="T37" s="7">
        <f>_xlfn.XLOOKUP($EH37,Sheet3!$A:$A,Sheet3!$B:$B)</f>
        <v>0</v>
      </c>
      <c r="U37" s="7">
        <f>_xlfn.XLOOKUP($EI37,Sheet3!$A:$A,Sheet3!$B:$B)</f>
        <v>0.17</v>
      </c>
      <c r="V37" s="7">
        <f>_xlfn.XLOOKUP($EJ37,Sheet3!$A:$A,Sheet3!$B:$B)</f>
        <v>0.16</v>
      </c>
      <c r="W37" s="7">
        <f>_xlfn.XLOOKUP($EK37,Sheet3!$A:$A,Sheet3!$B:$B)</f>
        <v>0.15</v>
      </c>
      <c r="X37" s="7">
        <f>_xlfn.XLOOKUP($EL37,Sheet3!$A:$A,Sheet3!$B:$B)</f>
        <v>0.08</v>
      </c>
      <c r="Y37" s="7">
        <f>_xlfn.XLOOKUP($EM37,Sheet3!$A:$A,Sheet3!$B:$B)</f>
        <v>0.13</v>
      </c>
      <c r="Z37" s="7">
        <f>_xlfn.XLOOKUP($EN37,Sheet3!$A:$A,Sheet3!$B:$B)</f>
        <v>0.61</v>
      </c>
      <c r="AA37" s="7">
        <f>_xlfn.XLOOKUP($EO37,Sheet3!$A:$A,Sheet3!$B:$B)</f>
        <v>0.1</v>
      </c>
      <c r="AB37" s="7">
        <f>_xlfn.XLOOKUP($EP37,Sheet3!$A:$A,Sheet3!$B:$B)</f>
        <v>0.05</v>
      </c>
      <c r="AC37" s="7">
        <f t="shared" si="36"/>
        <v>4.21</v>
      </c>
      <c r="AD37" s="7">
        <f t="shared" si="37"/>
        <v>1.8499999999999996</v>
      </c>
      <c r="AE37" s="7">
        <f>_xlfn.XLOOKUP($EB37,Sheet3!$A:$A,Sheet3!$C:$C)</f>
        <v>0.85</v>
      </c>
      <c r="AF37" s="7">
        <f>_xlfn.XLOOKUP($EC37,Sheet3!$A:$A,Sheet3!$C:$C)</f>
        <v>0.28999999999999998</v>
      </c>
      <c r="AG37" s="7">
        <f>_xlfn.XLOOKUP($ED37,Sheet3!$A:$A,Sheet3!$C:$C)</f>
        <v>0</v>
      </c>
      <c r="AH37" s="7">
        <f>_xlfn.XLOOKUP($EE37,Sheet3!$A:$A,Sheet3!$C:$C)</f>
        <v>0.33</v>
      </c>
      <c r="AI37" s="7">
        <f>_xlfn.XLOOKUP($EF37,Sheet3!$A:$A,Sheet3!$C:$C)</f>
        <v>0.26</v>
      </c>
      <c r="AJ37" s="7">
        <f>_xlfn.XLOOKUP($EG37,Sheet3!$A:$A,Sheet3!$C:$C)</f>
        <v>0.25</v>
      </c>
      <c r="AK37" s="7">
        <f>_xlfn.XLOOKUP($EH37,Sheet3!$A:$A,Sheet3!$C:$C)</f>
        <v>0</v>
      </c>
      <c r="AL37" s="7">
        <f>_xlfn.XLOOKUP($EI37,Sheet3!$A:$A,Sheet3!$C:$C)</f>
        <v>0.18</v>
      </c>
      <c r="AM37" s="7">
        <f>_xlfn.XLOOKUP($EJ37,Sheet3!$A:$A,Sheet3!$C:$C)</f>
        <v>0.16</v>
      </c>
      <c r="AN37" s="7">
        <f>_xlfn.XLOOKUP($EK37,Sheet3!$A:$A,Sheet3!$C:$C)</f>
        <v>0.17</v>
      </c>
      <c r="AO37" s="7">
        <f>_xlfn.XLOOKUP($EL37,Sheet3!$A:$A,Sheet3!$C:$C)</f>
        <v>0.08</v>
      </c>
      <c r="AP37" s="7">
        <f>_xlfn.XLOOKUP($EM37,Sheet3!$A:$A,Sheet3!$C:$C)</f>
        <v>0.17</v>
      </c>
      <c r="AQ37" s="7">
        <f>_xlfn.XLOOKUP($EN37,Sheet3!$A:$A,Sheet3!$C:$C)</f>
        <v>0.52</v>
      </c>
      <c r="AR37" s="7">
        <f>_xlfn.XLOOKUP($EO37,Sheet3!$A:$A,Sheet3!$C:$C)</f>
        <v>0.13</v>
      </c>
      <c r="AS37" s="7">
        <f>_xlfn.XLOOKUP($EP37,Sheet3!$A:$A,Sheet3!$C:$C)</f>
        <v>0.04</v>
      </c>
      <c r="AT37" s="7">
        <f t="shared" si="38"/>
        <v>5.9700000000000006</v>
      </c>
      <c r="AU37" s="7">
        <f t="shared" si="39"/>
        <v>1.9699999999999998</v>
      </c>
      <c r="AV37" s="7">
        <f>_xlfn.XLOOKUP($EB37,Sheet3!$A:$A,Sheet3!$D:$D)</f>
        <v>0.02</v>
      </c>
      <c r="AW37" s="7">
        <f>_xlfn.XLOOKUP($EC37,Sheet3!$A:$A,Sheet3!$D:$D)</f>
        <v>0.28000000000000003</v>
      </c>
      <c r="AX37" s="7">
        <f>_xlfn.XLOOKUP($ED37,Sheet3!$A:$A,Sheet3!$D:$D)</f>
        <v>0</v>
      </c>
      <c r="AY37" s="7">
        <f>_xlfn.XLOOKUP($EE37,Sheet3!$A:$A,Sheet3!$D:$D)</f>
        <v>0.33</v>
      </c>
      <c r="AZ37" s="7">
        <f>_xlfn.XLOOKUP($EF37,Sheet3!$A:$A,Sheet3!$D:$D)</f>
        <v>0.15</v>
      </c>
      <c r="BA37" s="7">
        <f>_xlfn.XLOOKUP($EG37,Sheet3!$A:$A,Sheet3!$D:$D)</f>
        <v>0.14000000000000001</v>
      </c>
      <c r="BB37" s="7">
        <f>_xlfn.XLOOKUP($EH37,Sheet3!$A:$A,Sheet3!$D:$D)</f>
        <v>0</v>
      </c>
      <c r="BC37" s="7">
        <f>_xlfn.XLOOKUP($EI37,Sheet3!$A:$A,Sheet3!$D:$D)</f>
        <v>0.17</v>
      </c>
      <c r="BD37" s="7">
        <f>_xlfn.XLOOKUP($EJ37,Sheet3!$A:$A,Sheet3!$D:$D)</f>
        <v>0.16</v>
      </c>
      <c r="BE37" s="7">
        <f>_xlfn.XLOOKUP($EK37,Sheet3!$A:$A,Sheet3!$D:$D)</f>
        <v>0.14000000000000001</v>
      </c>
      <c r="BF37" s="7">
        <f>_xlfn.XLOOKUP($EL37,Sheet3!$A:$A,Sheet3!$D:$D)</f>
        <v>0.1</v>
      </c>
      <c r="BG37" s="7">
        <f>_xlfn.XLOOKUP($EM37,Sheet3!$A:$A,Sheet3!$D:$D)</f>
        <v>0.11</v>
      </c>
      <c r="BH37" s="7">
        <f>_xlfn.XLOOKUP($EN37,Sheet3!$A:$A,Sheet3!$D:$D)</f>
        <v>0.66</v>
      </c>
      <c r="BI37" s="7">
        <f>_xlfn.XLOOKUP($EO37,Sheet3!$A:$A,Sheet3!$D:$D)</f>
        <v>7.0000000000000007E-2</v>
      </c>
      <c r="BJ37" s="7">
        <f>_xlfn.XLOOKUP($EP37,Sheet3!$A:$A,Sheet3!$D:$D)</f>
        <v>0.06</v>
      </c>
      <c r="BK37" s="7">
        <f t="shared" si="40"/>
        <v>2.8499999999999996</v>
      </c>
      <c r="BL37" s="7">
        <f t="shared" si="41"/>
        <v>1.7000000000000002</v>
      </c>
      <c r="BM37" s="7">
        <f>_xlfn.XLOOKUP($EB37,Sheet3!$A:$A,Sheet3!$E:$E)</f>
        <v>0.18</v>
      </c>
      <c r="BN37" s="7">
        <f>_xlfn.XLOOKUP($EC37,Sheet3!$A:$A,Sheet3!$E:$E)</f>
        <v>0.31</v>
      </c>
      <c r="BO37" s="7">
        <f>_xlfn.XLOOKUP($ED37,Sheet3!$A:$A,Sheet3!$E:$E)</f>
        <v>0</v>
      </c>
      <c r="BP37" s="7">
        <f>_xlfn.XLOOKUP($EE37,Sheet3!$A:$A,Sheet3!$E:$E)</f>
        <v>0.28999999999999998</v>
      </c>
      <c r="BQ37" s="7">
        <f>_xlfn.XLOOKUP($EF37,Sheet3!$A:$A,Sheet3!$E:$E)</f>
        <v>0.23</v>
      </c>
      <c r="BR37" s="7">
        <f>_xlfn.XLOOKUP($EG37,Sheet3!$A:$A,Sheet3!$E:$E)</f>
        <v>0.18</v>
      </c>
      <c r="BS37" s="7">
        <f>_xlfn.XLOOKUP($EH37,Sheet3!$A:$A,Sheet3!$E:$E)</f>
        <v>0</v>
      </c>
      <c r="BT37" s="7">
        <f>_xlfn.XLOOKUP($EI37,Sheet3!$A:$A,Sheet3!$E:$E)</f>
        <v>0.15</v>
      </c>
      <c r="BU37" s="7">
        <f>_xlfn.XLOOKUP($EJ37,Sheet3!$A:$A,Sheet3!$E:$E)</f>
        <v>0.16</v>
      </c>
      <c r="BV37" s="7">
        <f>_xlfn.XLOOKUP($EK37,Sheet3!$A:$A,Sheet3!$E:$E)</f>
        <v>0.14000000000000001</v>
      </c>
      <c r="BW37" s="7">
        <f>_xlfn.XLOOKUP($EL37,Sheet3!$A:$A,Sheet3!$E:$E)</f>
        <v>0.06</v>
      </c>
      <c r="BX37" s="7">
        <f>_xlfn.XLOOKUP($EM37,Sheet3!$A:$A,Sheet3!$E:$E)</f>
        <v>0.1</v>
      </c>
      <c r="BY37" s="7">
        <f>_xlfn.XLOOKUP($EN37,Sheet3!$A:$A,Sheet3!$E:$E)</f>
        <v>0.65</v>
      </c>
      <c r="BZ37" s="7">
        <f>_xlfn.XLOOKUP($EO37,Sheet3!$A:$A,Sheet3!$E:$E)</f>
        <v>0.09</v>
      </c>
      <c r="CA37" s="7">
        <f>_xlfn.XLOOKUP($EP37,Sheet3!$A:$A,Sheet3!$E:$E)</f>
        <v>0.04</v>
      </c>
      <c r="CB37" s="7">
        <f t="shared" si="42"/>
        <v>3.39</v>
      </c>
      <c r="CC37" s="7">
        <f t="shared" si="43"/>
        <v>1.8499999999999996</v>
      </c>
      <c r="CD37" s="22">
        <f t="shared" si="44"/>
        <v>6.06</v>
      </c>
      <c r="CE37" s="53">
        <v>28</v>
      </c>
      <c r="CF37" s="23">
        <f t="shared" si="45"/>
        <v>4.55</v>
      </c>
      <c r="CG37" s="23">
        <f t="shared" si="46"/>
        <v>5.24</v>
      </c>
      <c r="CH37" s="23">
        <v>18</v>
      </c>
      <c r="CI37" s="24">
        <f t="shared" si="47"/>
        <v>7.94</v>
      </c>
      <c r="CJ37" s="20">
        <f t="shared" si="48"/>
        <v>4.6400000000000004E-2</v>
      </c>
      <c r="CK37" s="20">
        <f t="shared" si="49"/>
        <v>3.5999999999999997E-2</v>
      </c>
      <c r="CL37" s="20">
        <f t="shared" si="50"/>
        <v>3.3600000000000005E-2</v>
      </c>
      <c r="CM37" s="20">
        <f t="shared" si="51"/>
        <v>7.0800000000000002E-2</v>
      </c>
      <c r="CN37" s="25">
        <f t="shared" si="52"/>
        <v>1.4945403802546662</v>
      </c>
      <c r="CO37" s="28">
        <f t="shared" si="53"/>
        <v>0.59157754010695185</v>
      </c>
      <c r="CP37" s="28">
        <f t="shared" si="54"/>
        <v>1.1933554817275749</v>
      </c>
      <c r="CQ37" s="27">
        <f t="shared" si="55"/>
        <v>1.2815586448281386</v>
      </c>
      <c r="CR37" s="54">
        <v>0.06</v>
      </c>
      <c r="CS37" s="54">
        <v>0.13</v>
      </c>
      <c r="CT37" s="54">
        <v>0.08</v>
      </c>
      <c r="CU37" s="54">
        <v>0.04</v>
      </c>
      <c r="CV37" s="54">
        <v>0.27</v>
      </c>
      <c r="CW37" s="54">
        <v>0.42</v>
      </c>
      <c r="CX37" s="55">
        <v>0.19</v>
      </c>
      <c r="CY37" s="55">
        <v>0.11</v>
      </c>
      <c r="CZ37" s="55">
        <v>0.08</v>
      </c>
      <c r="DA37" s="54">
        <v>0.12</v>
      </c>
      <c r="DB37" s="54">
        <v>0.21</v>
      </c>
      <c r="DC37" s="54">
        <v>0.09</v>
      </c>
      <c r="DD37" s="54">
        <v>0.09</v>
      </c>
      <c r="DE37" s="54">
        <v>0.12</v>
      </c>
      <c r="DF37" s="54">
        <v>7.0000000000000007E-2</v>
      </c>
      <c r="DG37" s="54">
        <v>0.03</v>
      </c>
      <c r="DH37" s="54">
        <v>0.28000000000000003</v>
      </c>
      <c r="DI37" s="54">
        <v>0.41</v>
      </c>
      <c r="DJ37" s="54">
        <v>0.06</v>
      </c>
      <c r="DK37" s="54">
        <v>0.21</v>
      </c>
      <c r="DL37" s="54">
        <v>0.15</v>
      </c>
      <c r="DM37" s="54">
        <v>0.06</v>
      </c>
      <c r="DN37" s="54">
        <v>0.16</v>
      </c>
      <c r="DO37" s="54">
        <v>0.11</v>
      </c>
      <c r="DP37" s="54">
        <v>0.04</v>
      </c>
      <c r="DQ37" s="54">
        <v>0.24</v>
      </c>
      <c r="DR37" s="54">
        <v>0.4</v>
      </c>
      <c r="DS37" s="54">
        <v>0.06</v>
      </c>
      <c r="DT37" s="54">
        <v>0.16</v>
      </c>
      <c r="DU37" s="54">
        <v>0.1</v>
      </c>
      <c r="DV37" s="54">
        <v>0.04</v>
      </c>
      <c r="DW37" s="54">
        <v>0.12</v>
      </c>
      <c r="DX37" s="54">
        <v>0.06</v>
      </c>
      <c r="DY37" s="54">
        <v>0.04</v>
      </c>
      <c r="DZ37" s="54">
        <v>0.3</v>
      </c>
      <c r="EA37" s="54">
        <v>0.44</v>
      </c>
      <c r="EB37" t="s">
        <v>99</v>
      </c>
      <c r="EC37" t="s">
        <v>101</v>
      </c>
      <c r="EE37" t="s">
        <v>102</v>
      </c>
      <c r="EF37" t="s">
        <v>148</v>
      </c>
      <c r="EG37" t="s">
        <v>154</v>
      </c>
      <c r="EI37" t="s">
        <v>155</v>
      </c>
      <c r="EJ37" t="s">
        <v>156</v>
      </c>
      <c r="EK37" t="s">
        <v>157</v>
      </c>
      <c r="EL37" t="s">
        <v>105</v>
      </c>
      <c r="EM37" t="s">
        <v>110</v>
      </c>
      <c r="EN37" t="s">
        <v>111</v>
      </c>
      <c r="EO37" t="s">
        <v>114</v>
      </c>
      <c r="EP37" t="s">
        <v>116</v>
      </c>
    </row>
    <row r="38" spans="1:146" ht="28" customHeight="1" x14ac:dyDescent="0.2">
      <c r="A38" s="36" t="s">
        <v>66</v>
      </c>
      <c r="B38" s="10">
        <v>35</v>
      </c>
      <c r="C38" s="11">
        <v>19</v>
      </c>
      <c r="D38" s="11">
        <v>24</v>
      </c>
      <c r="E38" s="12">
        <v>39</v>
      </c>
      <c r="F38" s="16">
        <f t="shared" si="28"/>
        <v>0.6</v>
      </c>
      <c r="G38" s="17">
        <f t="shared" si="29"/>
        <v>0.63</v>
      </c>
      <c r="H38" s="17">
        <f t="shared" si="30"/>
        <v>0.59000000000000008</v>
      </c>
      <c r="I38" s="18">
        <f t="shared" si="31"/>
        <v>0.6</v>
      </c>
      <c r="J38" s="19">
        <f t="shared" si="32"/>
        <v>7.0000000000000007E-2</v>
      </c>
      <c r="K38" s="20">
        <f t="shared" si="33"/>
        <v>0.12</v>
      </c>
      <c r="L38" s="20">
        <f t="shared" si="34"/>
        <v>0.06</v>
      </c>
      <c r="M38" s="21">
        <f t="shared" si="35"/>
        <v>0.01</v>
      </c>
      <c r="N38" s="7">
        <f>_xlfn.XLOOKUP($EB38,Sheet3!$A:$A,Sheet3!$B:$B)</f>
        <v>0.39</v>
      </c>
      <c r="O38" s="7">
        <f>_xlfn.XLOOKUP($EC38,Sheet3!$A:$A,Sheet3!$B:$B)</f>
        <v>0.38</v>
      </c>
      <c r="P38" s="7">
        <f>_xlfn.XLOOKUP($ED38,Sheet3!$A:$A,Sheet3!$B:$B)</f>
        <v>0</v>
      </c>
      <c r="Q38" s="7">
        <f>_xlfn.XLOOKUP($EE38,Sheet3!$A:$A,Sheet3!$B:$B)</f>
        <v>0.09</v>
      </c>
      <c r="R38" s="7">
        <f>_xlfn.XLOOKUP($EF38,Sheet3!$A:$A,Sheet3!$B:$B)</f>
        <v>0.22</v>
      </c>
      <c r="S38" s="7">
        <f>_xlfn.XLOOKUP($EG38,Sheet3!$A:$A,Sheet3!$B:$B)</f>
        <v>0.2</v>
      </c>
      <c r="T38" s="7">
        <f>_xlfn.XLOOKUP($EH38,Sheet3!$A:$A,Sheet3!$B:$B)</f>
        <v>0</v>
      </c>
      <c r="U38" s="7">
        <f>_xlfn.XLOOKUP($EI38,Sheet3!$A:$A,Sheet3!$B:$B)</f>
        <v>0.17</v>
      </c>
      <c r="V38" s="7">
        <f>_xlfn.XLOOKUP($EJ38,Sheet3!$A:$A,Sheet3!$B:$B)</f>
        <v>0.16</v>
      </c>
      <c r="W38" s="7">
        <f>_xlfn.XLOOKUP($EK38,Sheet3!$A:$A,Sheet3!$B:$B)</f>
        <v>0.3</v>
      </c>
      <c r="X38" s="7">
        <f>_xlfn.XLOOKUP($EL38,Sheet3!$A:$A,Sheet3!$B:$B)</f>
        <v>0.17</v>
      </c>
      <c r="Y38" s="7">
        <f>_xlfn.XLOOKUP($EM38,Sheet3!$A:$A,Sheet3!$B:$B)</f>
        <v>0.14000000000000001</v>
      </c>
      <c r="Z38" s="7">
        <f>_xlfn.XLOOKUP($EN38,Sheet3!$A:$A,Sheet3!$B:$B)</f>
        <v>0.61</v>
      </c>
      <c r="AA38" s="7">
        <f>_xlfn.XLOOKUP($EO38,Sheet3!$A:$A,Sheet3!$B:$B)</f>
        <v>0.1</v>
      </c>
      <c r="AB38" s="7">
        <f>_xlfn.XLOOKUP($EP38,Sheet3!$A:$A,Sheet3!$B:$B)</f>
        <v>0.05</v>
      </c>
      <c r="AC38" s="7">
        <f t="shared" si="36"/>
        <v>4.05</v>
      </c>
      <c r="AD38" s="7">
        <f t="shared" si="37"/>
        <v>2.36</v>
      </c>
      <c r="AE38" s="7">
        <f>_xlfn.XLOOKUP($EB38,Sheet3!$A:$A,Sheet3!$C:$C)</f>
        <v>0.04</v>
      </c>
      <c r="AF38" s="7">
        <f>_xlfn.XLOOKUP($EC38,Sheet3!$A:$A,Sheet3!$C:$C)</f>
        <v>0.4</v>
      </c>
      <c r="AG38" s="7">
        <f>_xlfn.XLOOKUP($ED38,Sheet3!$A:$A,Sheet3!$C:$C)</f>
        <v>0</v>
      </c>
      <c r="AH38" s="7">
        <f>_xlfn.XLOOKUP($EE38,Sheet3!$A:$A,Sheet3!$C:$C)</f>
        <v>7.0000000000000007E-2</v>
      </c>
      <c r="AI38" s="7">
        <f>_xlfn.XLOOKUP($EF38,Sheet3!$A:$A,Sheet3!$C:$C)</f>
        <v>0.26</v>
      </c>
      <c r="AJ38" s="7">
        <f>_xlfn.XLOOKUP($EG38,Sheet3!$A:$A,Sheet3!$C:$C)</f>
        <v>0.25</v>
      </c>
      <c r="AK38" s="7">
        <f>_xlfn.XLOOKUP($EH38,Sheet3!$A:$A,Sheet3!$C:$C)</f>
        <v>0</v>
      </c>
      <c r="AL38" s="7">
        <f>_xlfn.XLOOKUP($EI38,Sheet3!$A:$A,Sheet3!$C:$C)</f>
        <v>0.18</v>
      </c>
      <c r="AM38" s="7">
        <f>_xlfn.XLOOKUP($EJ38,Sheet3!$A:$A,Sheet3!$C:$C)</f>
        <v>0.16</v>
      </c>
      <c r="AN38" s="7">
        <f>_xlfn.XLOOKUP($EK38,Sheet3!$A:$A,Sheet3!$C:$C)</f>
        <v>0.28999999999999998</v>
      </c>
      <c r="AO38" s="7">
        <f>_xlfn.XLOOKUP($EL38,Sheet3!$A:$A,Sheet3!$C:$C)</f>
        <v>0.21</v>
      </c>
      <c r="AP38" s="7">
        <f>_xlfn.XLOOKUP($EM38,Sheet3!$A:$A,Sheet3!$C:$C)</f>
        <v>7.0000000000000007E-2</v>
      </c>
      <c r="AQ38" s="7">
        <f>_xlfn.XLOOKUP($EN38,Sheet3!$A:$A,Sheet3!$C:$C)</f>
        <v>0.52</v>
      </c>
      <c r="AR38" s="7">
        <f>_xlfn.XLOOKUP($EO38,Sheet3!$A:$A,Sheet3!$C:$C)</f>
        <v>0.13</v>
      </c>
      <c r="AS38" s="7">
        <f>_xlfn.XLOOKUP($EP38,Sheet3!$A:$A,Sheet3!$C:$C)</f>
        <v>0.04</v>
      </c>
      <c r="AT38" s="7">
        <f t="shared" si="38"/>
        <v>2.17</v>
      </c>
      <c r="AU38" s="7">
        <f t="shared" si="39"/>
        <v>2.5500000000000003</v>
      </c>
      <c r="AV38" s="7">
        <f>_xlfn.XLOOKUP($EB38,Sheet3!$A:$A,Sheet3!$D:$D)</f>
        <v>0.91</v>
      </c>
      <c r="AW38" s="7">
        <f>_xlfn.XLOOKUP($EC38,Sheet3!$A:$A,Sheet3!$D:$D)</f>
        <v>0.41</v>
      </c>
      <c r="AX38" s="7">
        <f>_xlfn.XLOOKUP($ED38,Sheet3!$A:$A,Sheet3!$D:$D)</f>
        <v>0</v>
      </c>
      <c r="AY38" s="7">
        <f>_xlfn.XLOOKUP($EE38,Sheet3!$A:$A,Sheet3!$D:$D)</f>
        <v>0.14000000000000001</v>
      </c>
      <c r="AZ38" s="7">
        <f>_xlfn.XLOOKUP($EF38,Sheet3!$A:$A,Sheet3!$D:$D)</f>
        <v>0.15</v>
      </c>
      <c r="BA38" s="7">
        <f>_xlfn.XLOOKUP($EG38,Sheet3!$A:$A,Sheet3!$D:$D)</f>
        <v>0.14000000000000001</v>
      </c>
      <c r="BB38" s="7">
        <f>_xlfn.XLOOKUP($EH38,Sheet3!$A:$A,Sheet3!$D:$D)</f>
        <v>0</v>
      </c>
      <c r="BC38" s="7">
        <f>_xlfn.XLOOKUP($EI38,Sheet3!$A:$A,Sheet3!$D:$D)</f>
        <v>0.17</v>
      </c>
      <c r="BD38" s="7">
        <f>_xlfn.XLOOKUP($EJ38,Sheet3!$A:$A,Sheet3!$D:$D)</f>
        <v>0.16</v>
      </c>
      <c r="BE38" s="7">
        <f>_xlfn.XLOOKUP($EK38,Sheet3!$A:$A,Sheet3!$D:$D)</f>
        <v>0.36</v>
      </c>
      <c r="BF38" s="7">
        <f>_xlfn.XLOOKUP($EL38,Sheet3!$A:$A,Sheet3!$D:$D)</f>
        <v>0.17</v>
      </c>
      <c r="BG38" s="7">
        <f>_xlfn.XLOOKUP($EM38,Sheet3!$A:$A,Sheet3!$D:$D)</f>
        <v>0.22</v>
      </c>
      <c r="BH38" s="7">
        <f>_xlfn.XLOOKUP($EN38,Sheet3!$A:$A,Sheet3!$D:$D)</f>
        <v>0.66</v>
      </c>
      <c r="BI38" s="7">
        <f>_xlfn.XLOOKUP($EO38,Sheet3!$A:$A,Sheet3!$D:$D)</f>
        <v>7.0000000000000007E-2</v>
      </c>
      <c r="BJ38" s="7">
        <f>_xlfn.XLOOKUP($EP38,Sheet3!$A:$A,Sheet3!$D:$D)</f>
        <v>0.06</v>
      </c>
      <c r="BK38" s="7">
        <f t="shared" si="40"/>
        <v>6.55</v>
      </c>
      <c r="BL38" s="7">
        <f t="shared" si="41"/>
        <v>2.38</v>
      </c>
      <c r="BM38" s="7">
        <f>_xlfn.XLOOKUP($EB38,Sheet3!$A:$A,Sheet3!$E:$E)</f>
        <v>0.31</v>
      </c>
      <c r="BN38" s="7">
        <f>_xlfn.XLOOKUP($EC38,Sheet3!$A:$A,Sheet3!$E:$E)</f>
        <v>0.34</v>
      </c>
      <c r="BO38" s="7">
        <f>_xlfn.XLOOKUP($ED38,Sheet3!$A:$A,Sheet3!$E:$E)</f>
        <v>0</v>
      </c>
      <c r="BP38" s="7">
        <f>_xlfn.XLOOKUP($EE38,Sheet3!$A:$A,Sheet3!$E:$E)</f>
        <v>7.0000000000000007E-2</v>
      </c>
      <c r="BQ38" s="7">
        <f>_xlfn.XLOOKUP($EF38,Sheet3!$A:$A,Sheet3!$E:$E)</f>
        <v>0.23</v>
      </c>
      <c r="BR38" s="7">
        <f>_xlfn.XLOOKUP($EG38,Sheet3!$A:$A,Sheet3!$E:$E)</f>
        <v>0.18</v>
      </c>
      <c r="BS38" s="7">
        <f>_xlfn.XLOOKUP($EH38,Sheet3!$A:$A,Sheet3!$E:$E)</f>
        <v>0</v>
      </c>
      <c r="BT38" s="7">
        <f>_xlfn.XLOOKUP($EI38,Sheet3!$A:$A,Sheet3!$E:$E)</f>
        <v>0.15</v>
      </c>
      <c r="BU38" s="7">
        <f>_xlfn.XLOOKUP($EJ38,Sheet3!$A:$A,Sheet3!$E:$E)</f>
        <v>0.16</v>
      </c>
      <c r="BV38" s="7">
        <f>_xlfn.XLOOKUP($EK38,Sheet3!$A:$A,Sheet3!$E:$E)</f>
        <v>0.28000000000000003</v>
      </c>
      <c r="BW38" s="7">
        <f>_xlfn.XLOOKUP($EL38,Sheet3!$A:$A,Sheet3!$E:$E)</f>
        <v>0.12</v>
      </c>
      <c r="BX38" s="7">
        <f>_xlfn.XLOOKUP($EM38,Sheet3!$A:$A,Sheet3!$E:$E)</f>
        <v>0.16</v>
      </c>
      <c r="BY38" s="7">
        <f>_xlfn.XLOOKUP($EN38,Sheet3!$A:$A,Sheet3!$E:$E)</f>
        <v>0.65</v>
      </c>
      <c r="BZ38" s="7">
        <f>_xlfn.XLOOKUP($EO38,Sheet3!$A:$A,Sheet3!$E:$E)</f>
        <v>0.09</v>
      </c>
      <c r="CA38" s="7">
        <f>_xlfn.XLOOKUP($EP38,Sheet3!$A:$A,Sheet3!$E:$E)</f>
        <v>0.04</v>
      </c>
      <c r="CB38" s="7">
        <f t="shared" si="42"/>
        <v>3.87</v>
      </c>
      <c r="CC38" s="7">
        <f t="shared" si="43"/>
        <v>2.1399999999999997</v>
      </c>
      <c r="CD38" s="22">
        <f t="shared" si="44"/>
        <v>6.41</v>
      </c>
      <c r="CE38" s="53">
        <v>29</v>
      </c>
      <c r="CF38" s="23">
        <f t="shared" si="45"/>
        <v>8.93</v>
      </c>
      <c r="CG38" s="23">
        <f t="shared" si="46"/>
        <v>6.01</v>
      </c>
      <c r="CH38" s="23">
        <v>15</v>
      </c>
      <c r="CI38" s="24">
        <f t="shared" si="47"/>
        <v>4.7200000000000006</v>
      </c>
      <c r="CJ38" s="20">
        <f t="shared" si="48"/>
        <v>4.2000000000000003E-2</v>
      </c>
      <c r="CK38" s="20">
        <f t="shared" si="49"/>
        <v>7.5600000000000001E-2</v>
      </c>
      <c r="CL38" s="20">
        <f t="shared" si="50"/>
        <v>3.5400000000000001E-2</v>
      </c>
      <c r="CM38" s="20">
        <f t="shared" si="51"/>
        <v>6.0000000000000001E-3</v>
      </c>
      <c r="CN38" s="25">
        <f t="shared" si="52"/>
        <v>1.4845339845339847</v>
      </c>
      <c r="CO38" s="28">
        <f t="shared" si="53"/>
        <v>1.1766615737203971</v>
      </c>
      <c r="CP38" s="28">
        <f t="shared" si="54"/>
        <v>1.3331434899541212</v>
      </c>
      <c r="CQ38" s="27">
        <f t="shared" si="55"/>
        <v>0.56436326887763277</v>
      </c>
      <c r="CR38" s="54">
        <v>0.06</v>
      </c>
      <c r="CS38" s="54">
        <v>0.13</v>
      </c>
      <c r="CT38" s="54">
        <v>0.09</v>
      </c>
      <c r="CU38" s="54">
        <v>0.04</v>
      </c>
      <c r="CV38" s="54">
        <v>0.27</v>
      </c>
      <c r="CW38" s="54">
        <v>0.4</v>
      </c>
      <c r="CX38" s="55">
        <v>0.2</v>
      </c>
      <c r="CY38" s="55">
        <v>0.13</v>
      </c>
      <c r="CZ38" s="55">
        <v>7.0000000000000007E-2</v>
      </c>
      <c r="DA38" s="54">
        <v>0.01</v>
      </c>
      <c r="DB38" s="54">
        <v>0.16</v>
      </c>
      <c r="DC38" s="54">
        <v>0.15</v>
      </c>
      <c r="DD38" s="54">
        <v>7.0000000000000007E-2</v>
      </c>
      <c r="DE38" s="54">
        <v>0.09</v>
      </c>
      <c r="DF38" s="54">
        <v>0.1</v>
      </c>
      <c r="DG38" s="54">
        <v>0.05</v>
      </c>
      <c r="DH38" s="54">
        <v>0.28999999999999998</v>
      </c>
      <c r="DI38" s="54">
        <v>0.4</v>
      </c>
      <c r="DJ38" s="54">
        <v>0.12</v>
      </c>
      <c r="DK38" s="54">
        <v>0.27</v>
      </c>
      <c r="DL38" s="54">
        <v>0.15</v>
      </c>
      <c r="DM38" s="54">
        <v>0.1</v>
      </c>
      <c r="DN38" s="54">
        <v>0.18</v>
      </c>
      <c r="DO38" s="54">
        <v>0.12</v>
      </c>
      <c r="DP38" s="54">
        <v>0.02</v>
      </c>
      <c r="DQ38" s="54">
        <v>0.21</v>
      </c>
      <c r="DR38" s="54">
        <v>0.37</v>
      </c>
      <c r="DS38" s="54">
        <v>0.06</v>
      </c>
      <c r="DT38" s="54">
        <v>0.17</v>
      </c>
      <c r="DU38" s="54">
        <v>0.11</v>
      </c>
      <c r="DV38" s="54">
        <v>0.03</v>
      </c>
      <c r="DW38" s="54">
        <v>0.14000000000000001</v>
      </c>
      <c r="DX38" s="54">
        <v>0.06</v>
      </c>
      <c r="DY38" s="54">
        <v>0.05</v>
      </c>
      <c r="DZ38" s="54">
        <v>0.3</v>
      </c>
      <c r="EA38" s="54">
        <v>0.41</v>
      </c>
      <c r="EB38" t="s">
        <v>98</v>
      </c>
      <c r="EC38" t="s">
        <v>100</v>
      </c>
      <c r="EE38" t="s">
        <v>103</v>
      </c>
      <c r="EF38" t="s">
        <v>148</v>
      </c>
      <c r="EG38" t="s">
        <v>154</v>
      </c>
      <c r="EI38" t="s">
        <v>155</v>
      </c>
      <c r="EJ38" t="s">
        <v>156</v>
      </c>
      <c r="EK38" t="s">
        <v>108</v>
      </c>
      <c r="EL38" t="s">
        <v>106</v>
      </c>
      <c r="EM38" t="s">
        <v>113</v>
      </c>
      <c r="EN38" t="s">
        <v>111</v>
      </c>
      <c r="EO38" t="s">
        <v>114</v>
      </c>
      <c r="EP38" t="s">
        <v>116</v>
      </c>
    </row>
    <row r="39" spans="1:146" ht="28" customHeight="1" x14ac:dyDescent="0.2">
      <c r="A39" s="36" t="s">
        <v>33</v>
      </c>
      <c r="B39" s="10">
        <v>36</v>
      </c>
      <c r="C39" s="11">
        <v>37</v>
      </c>
      <c r="D39" s="11">
        <v>44</v>
      </c>
      <c r="E39" s="15">
        <v>5</v>
      </c>
      <c r="F39" s="16">
        <f t="shared" si="28"/>
        <v>0.76</v>
      </c>
      <c r="G39" s="17">
        <f t="shared" si="29"/>
        <v>0.74</v>
      </c>
      <c r="H39" s="17">
        <f t="shared" si="30"/>
        <v>0.74</v>
      </c>
      <c r="I39" s="18">
        <f t="shared" si="31"/>
        <v>0.79</v>
      </c>
      <c r="J39" s="19">
        <f t="shared" si="32"/>
        <v>0.05</v>
      </c>
      <c r="K39" s="20">
        <f t="shared" si="33"/>
        <v>-7.0000000000000007E-2</v>
      </c>
      <c r="L39" s="20">
        <f t="shared" si="34"/>
        <v>-0.06</v>
      </c>
      <c r="M39" s="21">
        <f t="shared" si="35"/>
        <v>0.27</v>
      </c>
      <c r="N39" s="7">
        <f>_xlfn.XLOOKUP($EB39,Sheet3!$A:$A,Sheet3!$B:$B)</f>
        <v>0.38</v>
      </c>
      <c r="O39" s="7">
        <f>_xlfn.XLOOKUP($EC39,Sheet3!$A:$A,Sheet3!$B:$B)</f>
        <v>0.38</v>
      </c>
      <c r="P39" s="7">
        <f>_xlfn.XLOOKUP($ED39,Sheet3!$A:$A,Sheet3!$B:$B)</f>
        <v>0</v>
      </c>
      <c r="Q39" s="7">
        <f>_xlfn.XLOOKUP($EE39,Sheet3!$A:$A,Sheet3!$B:$B)</f>
        <v>0.32</v>
      </c>
      <c r="R39" s="7">
        <f>_xlfn.XLOOKUP($EF39,Sheet3!$A:$A,Sheet3!$B:$B)</f>
        <v>0.22</v>
      </c>
      <c r="S39" s="7">
        <f>_xlfn.XLOOKUP($EG39,Sheet3!$A:$A,Sheet3!$B:$B)</f>
        <v>0.2</v>
      </c>
      <c r="T39" s="7">
        <f>_xlfn.XLOOKUP($EH39,Sheet3!$A:$A,Sheet3!$B:$B)</f>
        <v>0</v>
      </c>
      <c r="U39" s="7">
        <f>_xlfn.XLOOKUP($EI39,Sheet3!$A:$A,Sheet3!$B:$B)</f>
        <v>0.17</v>
      </c>
      <c r="V39" s="7">
        <f>_xlfn.XLOOKUP($EJ39,Sheet3!$A:$A,Sheet3!$B:$B)</f>
        <v>0.22</v>
      </c>
      <c r="W39" s="7">
        <f>_xlfn.XLOOKUP($EK39,Sheet3!$A:$A,Sheet3!$B:$B)</f>
        <v>0.15</v>
      </c>
      <c r="X39" s="7">
        <f>_xlfn.XLOOKUP($EL39,Sheet3!$A:$A,Sheet3!$B:$B)</f>
        <v>0.17</v>
      </c>
      <c r="Y39" s="7">
        <f>_xlfn.XLOOKUP($EM39,Sheet3!$A:$A,Sheet3!$B:$B)</f>
        <v>0.13</v>
      </c>
      <c r="Z39" s="7">
        <f>_xlfn.XLOOKUP($EN39,Sheet3!$A:$A,Sheet3!$B:$B)</f>
        <v>0.61</v>
      </c>
      <c r="AA39" s="7">
        <f>_xlfn.XLOOKUP($EO39,Sheet3!$A:$A,Sheet3!$B:$B)</f>
        <v>0.1</v>
      </c>
      <c r="AB39" s="7">
        <f>_xlfn.XLOOKUP($EP39,Sheet3!$A:$A,Sheet3!$B:$B)</f>
        <v>0.3</v>
      </c>
      <c r="AC39" s="7">
        <f t="shared" si="36"/>
        <v>4.46</v>
      </c>
      <c r="AD39" s="7">
        <f t="shared" si="37"/>
        <v>2.27</v>
      </c>
      <c r="AE39" s="7">
        <f>_xlfn.XLOOKUP($EB39,Sheet3!$A:$A,Sheet3!$C:$C)</f>
        <v>0.85</v>
      </c>
      <c r="AF39" s="7">
        <f>_xlfn.XLOOKUP($EC39,Sheet3!$A:$A,Sheet3!$C:$C)</f>
        <v>0.4</v>
      </c>
      <c r="AG39" s="7">
        <f>_xlfn.XLOOKUP($ED39,Sheet3!$A:$A,Sheet3!$C:$C)</f>
        <v>0</v>
      </c>
      <c r="AH39" s="7">
        <f>_xlfn.XLOOKUP($EE39,Sheet3!$A:$A,Sheet3!$C:$C)</f>
        <v>0.33</v>
      </c>
      <c r="AI39" s="7">
        <f>_xlfn.XLOOKUP($EF39,Sheet3!$A:$A,Sheet3!$C:$C)</f>
        <v>0.26</v>
      </c>
      <c r="AJ39" s="7">
        <f>_xlfn.XLOOKUP($EG39,Sheet3!$A:$A,Sheet3!$C:$C)</f>
        <v>0.25</v>
      </c>
      <c r="AK39" s="7">
        <f>_xlfn.XLOOKUP($EH39,Sheet3!$A:$A,Sheet3!$C:$C)</f>
        <v>0</v>
      </c>
      <c r="AL39" s="7">
        <f>_xlfn.XLOOKUP($EI39,Sheet3!$A:$A,Sheet3!$C:$C)</f>
        <v>0.18</v>
      </c>
      <c r="AM39" s="7">
        <f>_xlfn.XLOOKUP($EJ39,Sheet3!$A:$A,Sheet3!$C:$C)</f>
        <v>0.23</v>
      </c>
      <c r="AN39" s="7">
        <f>_xlfn.XLOOKUP($EK39,Sheet3!$A:$A,Sheet3!$C:$C)</f>
        <v>0.17</v>
      </c>
      <c r="AO39" s="7">
        <f>_xlfn.XLOOKUP($EL39,Sheet3!$A:$A,Sheet3!$C:$C)</f>
        <v>0.21</v>
      </c>
      <c r="AP39" s="7">
        <f>_xlfn.XLOOKUP($EM39,Sheet3!$A:$A,Sheet3!$C:$C)</f>
        <v>0.17</v>
      </c>
      <c r="AQ39" s="7">
        <f>_xlfn.XLOOKUP($EN39,Sheet3!$A:$A,Sheet3!$C:$C)</f>
        <v>0.52</v>
      </c>
      <c r="AR39" s="7">
        <f>_xlfn.XLOOKUP($EO39,Sheet3!$A:$A,Sheet3!$C:$C)</f>
        <v>0.13</v>
      </c>
      <c r="AS39" s="7">
        <f>_xlfn.XLOOKUP($EP39,Sheet3!$A:$A,Sheet3!$C:$C)</f>
        <v>0.33</v>
      </c>
      <c r="AT39" s="7">
        <f t="shared" si="38"/>
        <v>6.2600000000000007</v>
      </c>
      <c r="AU39" s="7">
        <f t="shared" si="39"/>
        <v>2.5</v>
      </c>
      <c r="AV39" s="7">
        <f>_xlfn.XLOOKUP($EB39,Sheet3!$A:$A,Sheet3!$D:$D)</f>
        <v>0.02</v>
      </c>
      <c r="AW39" s="7">
        <f>_xlfn.XLOOKUP($EC39,Sheet3!$A:$A,Sheet3!$D:$D)</f>
        <v>0.41</v>
      </c>
      <c r="AX39" s="7">
        <f>_xlfn.XLOOKUP($ED39,Sheet3!$A:$A,Sheet3!$D:$D)</f>
        <v>0</v>
      </c>
      <c r="AY39" s="7">
        <f>_xlfn.XLOOKUP($EE39,Sheet3!$A:$A,Sheet3!$D:$D)</f>
        <v>0.33</v>
      </c>
      <c r="AZ39" s="7">
        <f>_xlfn.XLOOKUP($EF39,Sheet3!$A:$A,Sheet3!$D:$D)</f>
        <v>0.15</v>
      </c>
      <c r="BA39" s="7">
        <f>_xlfn.XLOOKUP($EG39,Sheet3!$A:$A,Sheet3!$D:$D)</f>
        <v>0.14000000000000001</v>
      </c>
      <c r="BB39" s="7">
        <f>_xlfn.XLOOKUP($EH39,Sheet3!$A:$A,Sheet3!$D:$D)</f>
        <v>0</v>
      </c>
      <c r="BC39" s="7">
        <f>_xlfn.XLOOKUP($EI39,Sheet3!$A:$A,Sheet3!$D:$D)</f>
        <v>0.17</v>
      </c>
      <c r="BD39" s="7">
        <f>_xlfn.XLOOKUP($EJ39,Sheet3!$A:$A,Sheet3!$D:$D)</f>
        <v>0.26</v>
      </c>
      <c r="BE39" s="7">
        <f>_xlfn.XLOOKUP($EK39,Sheet3!$A:$A,Sheet3!$D:$D)</f>
        <v>0.14000000000000001</v>
      </c>
      <c r="BF39" s="7">
        <f>_xlfn.XLOOKUP($EL39,Sheet3!$A:$A,Sheet3!$D:$D)</f>
        <v>0.17</v>
      </c>
      <c r="BG39" s="7">
        <f>_xlfn.XLOOKUP($EM39,Sheet3!$A:$A,Sheet3!$D:$D)</f>
        <v>0.11</v>
      </c>
      <c r="BH39" s="7">
        <f>_xlfn.XLOOKUP($EN39,Sheet3!$A:$A,Sheet3!$D:$D)</f>
        <v>0.66</v>
      </c>
      <c r="BI39" s="7">
        <f>_xlfn.XLOOKUP($EO39,Sheet3!$A:$A,Sheet3!$D:$D)</f>
        <v>7.0000000000000007E-2</v>
      </c>
      <c r="BJ39" s="7">
        <f>_xlfn.XLOOKUP($EP39,Sheet3!$A:$A,Sheet3!$D:$D)</f>
        <v>0.31</v>
      </c>
      <c r="BK39" s="7">
        <f t="shared" si="40"/>
        <v>3.0999999999999996</v>
      </c>
      <c r="BL39" s="7">
        <f t="shared" si="41"/>
        <v>2.2599999999999998</v>
      </c>
      <c r="BM39" s="7">
        <f>_xlfn.XLOOKUP($EB39,Sheet3!$A:$A,Sheet3!$E:$E)</f>
        <v>0.18</v>
      </c>
      <c r="BN39" s="7">
        <f>_xlfn.XLOOKUP($EC39,Sheet3!$A:$A,Sheet3!$E:$E)</f>
        <v>0.34</v>
      </c>
      <c r="BO39" s="7">
        <f>_xlfn.XLOOKUP($ED39,Sheet3!$A:$A,Sheet3!$E:$E)</f>
        <v>0</v>
      </c>
      <c r="BP39" s="7">
        <f>_xlfn.XLOOKUP($EE39,Sheet3!$A:$A,Sheet3!$E:$E)</f>
        <v>0.28999999999999998</v>
      </c>
      <c r="BQ39" s="7">
        <f>_xlfn.XLOOKUP($EF39,Sheet3!$A:$A,Sheet3!$E:$E)</f>
        <v>0.23</v>
      </c>
      <c r="BR39" s="7">
        <f>_xlfn.XLOOKUP($EG39,Sheet3!$A:$A,Sheet3!$E:$E)</f>
        <v>0.18</v>
      </c>
      <c r="BS39" s="7">
        <f>_xlfn.XLOOKUP($EH39,Sheet3!$A:$A,Sheet3!$E:$E)</f>
        <v>0</v>
      </c>
      <c r="BT39" s="7">
        <f>_xlfn.XLOOKUP($EI39,Sheet3!$A:$A,Sheet3!$E:$E)</f>
        <v>0.15</v>
      </c>
      <c r="BU39" s="7">
        <f>_xlfn.XLOOKUP($EJ39,Sheet3!$A:$A,Sheet3!$E:$E)</f>
        <v>0.18</v>
      </c>
      <c r="BV39" s="7">
        <f>_xlfn.XLOOKUP($EK39,Sheet3!$A:$A,Sheet3!$E:$E)</f>
        <v>0.14000000000000001</v>
      </c>
      <c r="BW39" s="7">
        <f>_xlfn.XLOOKUP($EL39,Sheet3!$A:$A,Sheet3!$E:$E)</f>
        <v>0.12</v>
      </c>
      <c r="BX39" s="7">
        <f>_xlfn.XLOOKUP($EM39,Sheet3!$A:$A,Sheet3!$E:$E)</f>
        <v>0.1</v>
      </c>
      <c r="BY39" s="7">
        <f>_xlfn.XLOOKUP($EN39,Sheet3!$A:$A,Sheet3!$E:$E)</f>
        <v>0.65</v>
      </c>
      <c r="BZ39" s="7">
        <f>_xlfn.XLOOKUP($EO39,Sheet3!$A:$A,Sheet3!$E:$E)</f>
        <v>0.09</v>
      </c>
      <c r="CA39" s="7">
        <f>_xlfn.XLOOKUP($EP39,Sheet3!$A:$A,Sheet3!$E:$E)</f>
        <v>0.26</v>
      </c>
      <c r="CB39" s="7">
        <f t="shared" si="42"/>
        <v>3.6100000000000003</v>
      </c>
      <c r="CC39" s="7">
        <f t="shared" si="43"/>
        <v>2.02</v>
      </c>
      <c r="CD39" s="22">
        <f t="shared" si="44"/>
        <v>6.73</v>
      </c>
      <c r="CE39" s="53">
        <v>18</v>
      </c>
      <c r="CF39" s="23">
        <f t="shared" si="45"/>
        <v>5.3599999999999994</v>
      </c>
      <c r="CG39" s="23">
        <f t="shared" si="46"/>
        <v>5.6300000000000008</v>
      </c>
      <c r="CH39" s="23">
        <v>44</v>
      </c>
      <c r="CI39" s="24">
        <f t="shared" si="47"/>
        <v>8.7600000000000016</v>
      </c>
      <c r="CJ39" s="20">
        <f t="shared" si="48"/>
        <v>3.8000000000000006E-2</v>
      </c>
      <c r="CK39" s="20">
        <f t="shared" si="49"/>
        <v>-5.1800000000000006E-2</v>
      </c>
      <c r="CL39" s="20">
        <f t="shared" si="50"/>
        <v>-4.4399999999999995E-2</v>
      </c>
      <c r="CM39" s="20">
        <f t="shared" si="51"/>
        <v>0.21330000000000002</v>
      </c>
      <c r="CN39" s="25">
        <f t="shared" si="52"/>
        <v>1.4756962614105473</v>
      </c>
      <c r="CO39" s="28">
        <f t="shared" si="53"/>
        <v>0.39951510907393262</v>
      </c>
      <c r="CP39" s="28">
        <f t="shared" si="54"/>
        <v>0.36946685651004618</v>
      </c>
      <c r="CQ39" s="27">
        <f t="shared" si="55"/>
        <v>2.1536547491403857</v>
      </c>
      <c r="CR39" s="54">
        <v>0.08</v>
      </c>
      <c r="CS39" s="54">
        <v>0.2</v>
      </c>
      <c r="CT39" s="54">
        <v>0.14000000000000001</v>
      </c>
      <c r="CU39" s="54">
        <v>0.09</v>
      </c>
      <c r="CV39" s="54">
        <v>0.25</v>
      </c>
      <c r="CW39" s="54">
        <v>0.24</v>
      </c>
      <c r="CX39" s="55">
        <v>0.28000000000000003</v>
      </c>
      <c r="CY39" s="55">
        <v>0.23</v>
      </c>
      <c r="CZ39" s="55">
        <v>0.05</v>
      </c>
      <c r="DA39" s="54">
        <v>0.27</v>
      </c>
      <c r="DB39" s="54">
        <v>0.41</v>
      </c>
      <c r="DC39" s="54">
        <v>0.14000000000000001</v>
      </c>
      <c r="DD39" s="54">
        <v>0.14000000000000001</v>
      </c>
      <c r="DE39" s="54">
        <v>0.27</v>
      </c>
      <c r="DF39" s="54">
        <v>0.08</v>
      </c>
      <c r="DG39" s="54">
        <v>0.06</v>
      </c>
      <c r="DH39" s="54">
        <v>0.24</v>
      </c>
      <c r="DI39" s="54">
        <v>0.21</v>
      </c>
      <c r="DJ39" s="54">
        <v>-7.0000000000000007E-2</v>
      </c>
      <c r="DK39" s="54">
        <v>0.23</v>
      </c>
      <c r="DL39" s="54">
        <v>0.3</v>
      </c>
      <c r="DM39" s="54">
        <v>0.06</v>
      </c>
      <c r="DN39" s="54">
        <v>0.17</v>
      </c>
      <c r="DO39" s="54">
        <v>0.16</v>
      </c>
      <c r="DP39" s="54">
        <v>0.14000000000000001</v>
      </c>
      <c r="DQ39" s="54">
        <v>0.2</v>
      </c>
      <c r="DR39" s="54">
        <v>0.26</v>
      </c>
      <c r="DS39" s="54">
        <v>-0.06</v>
      </c>
      <c r="DT39" s="54">
        <v>0.19</v>
      </c>
      <c r="DU39" s="54">
        <v>0.25</v>
      </c>
      <c r="DV39" s="54">
        <v>0.04</v>
      </c>
      <c r="DW39" s="54">
        <v>0.16</v>
      </c>
      <c r="DX39" s="54">
        <v>0.17</v>
      </c>
      <c r="DY39" s="54">
        <v>0.08</v>
      </c>
      <c r="DZ39" s="54">
        <v>0.3</v>
      </c>
      <c r="EA39" s="54">
        <v>0.26</v>
      </c>
      <c r="EB39" t="s">
        <v>99</v>
      </c>
      <c r="EC39" t="s">
        <v>100</v>
      </c>
      <c r="EE39" t="s">
        <v>102</v>
      </c>
      <c r="EF39" t="s">
        <v>148</v>
      </c>
      <c r="EG39" t="s">
        <v>154</v>
      </c>
      <c r="EI39" t="s">
        <v>155</v>
      </c>
      <c r="EJ39" t="s">
        <v>151</v>
      </c>
      <c r="EK39" t="s">
        <v>157</v>
      </c>
      <c r="EL39" t="s">
        <v>106</v>
      </c>
      <c r="EM39" t="s">
        <v>110</v>
      </c>
      <c r="EN39" t="s">
        <v>111</v>
      </c>
      <c r="EO39" t="s">
        <v>114</v>
      </c>
      <c r="EP39" t="s">
        <v>117</v>
      </c>
    </row>
    <row r="40" spans="1:146" ht="28" customHeight="1" x14ac:dyDescent="0.2">
      <c r="A40" s="37" t="s">
        <v>64</v>
      </c>
      <c r="B40" s="10">
        <v>37</v>
      </c>
      <c r="C40" s="11">
        <v>42</v>
      </c>
      <c r="D40" s="11">
        <v>32</v>
      </c>
      <c r="E40" s="12">
        <v>14</v>
      </c>
      <c r="F40" s="16">
        <f t="shared" si="28"/>
        <v>0.66999999999999993</v>
      </c>
      <c r="G40" s="17">
        <f t="shared" si="29"/>
        <v>0.66999999999999993</v>
      </c>
      <c r="H40" s="17">
        <f t="shared" si="30"/>
        <v>0.67999999999999994</v>
      </c>
      <c r="I40" s="18">
        <f t="shared" si="31"/>
        <v>0.65999999999999992</v>
      </c>
      <c r="J40" s="19">
        <f t="shared" si="32"/>
        <v>0.06</v>
      </c>
      <c r="K40" s="20">
        <f t="shared" si="33"/>
        <v>-0.11</v>
      </c>
      <c r="L40" s="20">
        <f t="shared" si="34"/>
        <v>0.04</v>
      </c>
      <c r="M40" s="21">
        <f t="shared" si="35"/>
        <v>0.21</v>
      </c>
      <c r="N40" s="7">
        <f>_xlfn.XLOOKUP($EB40,Sheet3!$A:$A,Sheet3!$B:$B)</f>
        <v>0.38</v>
      </c>
      <c r="O40" s="7">
        <f>_xlfn.XLOOKUP($EC40,Sheet3!$A:$A,Sheet3!$B:$B)</f>
        <v>0.38</v>
      </c>
      <c r="P40" s="7">
        <f>_xlfn.XLOOKUP($ED40,Sheet3!$A:$A,Sheet3!$B:$B)</f>
        <v>0</v>
      </c>
      <c r="Q40" s="7">
        <f>_xlfn.XLOOKUP($EE40,Sheet3!$A:$A,Sheet3!$B:$B)</f>
        <v>0.32</v>
      </c>
      <c r="R40" s="7">
        <f>_xlfn.XLOOKUP($EF40,Sheet3!$A:$A,Sheet3!$B:$B)</f>
        <v>0.22</v>
      </c>
      <c r="S40" s="7">
        <f>_xlfn.XLOOKUP($EG40,Sheet3!$A:$A,Sheet3!$B:$B)</f>
        <v>0.2</v>
      </c>
      <c r="T40" s="7">
        <f>_xlfn.XLOOKUP($EH40,Sheet3!$A:$A,Sheet3!$B:$B)</f>
        <v>0</v>
      </c>
      <c r="U40" s="7">
        <f>_xlfn.XLOOKUP($EI40,Sheet3!$A:$A,Sheet3!$B:$B)</f>
        <v>0.17</v>
      </c>
      <c r="V40" s="7">
        <f>_xlfn.XLOOKUP($EJ40,Sheet3!$A:$A,Sheet3!$B:$B)</f>
        <v>0.16</v>
      </c>
      <c r="W40" s="7">
        <f>_xlfn.XLOOKUP($EK40,Sheet3!$A:$A,Sheet3!$B:$B)</f>
        <v>0.15</v>
      </c>
      <c r="X40" s="7">
        <f>_xlfn.XLOOKUP($EL40,Sheet3!$A:$A,Sheet3!$B:$B)</f>
        <v>0.14000000000000001</v>
      </c>
      <c r="Y40" s="7">
        <f>_xlfn.XLOOKUP($EM40,Sheet3!$A:$A,Sheet3!$B:$B)</f>
        <v>0.14000000000000001</v>
      </c>
      <c r="Z40" s="7">
        <f>_xlfn.XLOOKUP($EN40,Sheet3!$A:$A,Sheet3!$B:$B)</f>
        <v>0.61</v>
      </c>
      <c r="AA40" s="7">
        <f>_xlfn.XLOOKUP($EO40,Sheet3!$A:$A,Sheet3!$B:$B)</f>
        <v>0.1</v>
      </c>
      <c r="AB40" s="7">
        <f>_xlfn.XLOOKUP($EP40,Sheet3!$A:$A,Sheet3!$B:$B)</f>
        <v>0.05</v>
      </c>
      <c r="AC40" s="7">
        <f t="shared" si="36"/>
        <v>4.2399999999999993</v>
      </c>
      <c r="AD40" s="7">
        <f t="shared" si="37"/>
        <v>2.1800000000000002</v>
      </c>
      <c r="AE40" s="7">
        <f>_xlfn.XLOOKUP($EB40,Sheet3!$A:$A,Sheet3!$C:$C)</f>
        <v>0.85</v>
      </c>
      <c r="AF40" s="7">
        <f>_xlfn.XLOOKUP($EC40,Sheet3!$A:$A,Sheet3!$C:$C)</f>
        <v>0.4</v>
      </c>
      <c r="AG40" s="7">
        <f>_xlfn.XLOOKUP($ED40,Sheet3!$A:$A,Sheet3!$C:$C)</f>
        <v>0</v>
      </c>
      <c r="AH40" s="7">
        <f>_xlfn.XLOOKUP($EE40,Sheet3!$A:$A,Sheet3!$C:$C)</f>
        <v>0.33</v>
      </c>
      <c r="AI40" s="7">
        <f>_xlfn.XLOOKUP($EF40,Sheet3!$A:$A,Sheet3!$C:$C)</f>
        <v>0.26</v>
      </c>
      <c r="AJ40" s="7">
        <f>_xlfn.XLOOKUP($EG40,Sheet3!$A:$A,Sheet3!$C:$C)</f>
        <v>0.25</v>
      </c>
      <c r="AK40" s="7">
        <f>_xlfn.XLOOKUP($EH40,Sheet3!$A:$A,Sheet3!$C:$C)</f>
        <v>0</v>
      </c>
      <c r="AL40" s="7">
        <f>_xlfn.XLOOKUP($EI40,Sheet3!$A:$A,Sheet3!$C:$C)</f>
        <v>0.18</v>
      </c>
      <c r="AM40" s="7">
        <f>_xlfn.XLOOKUP($EJ40,Sheet3!$A:$A,Sheet3!$C:$C)</f>
        <v>0.16</v>
      </c>
      <c r="AN40" s="7">
        <f>_xlfn.XLOOKUP($EK40,Sheet3!$A:$A,Sheet3!$C:$C)</f>
        <v>0.17</v>
      </c>
      <c r="AO40" s="7">
        <f>_xlfn.XLOOKUP($EL40,Sheet3!$A:$A,Sheet3!$C:$C)</f>
        <v>0.13</v>
      </c>
      <c r="AP40" s="7">
        <f>_xlfn.XLOOKUP($EM40,Sheet3!$A:$A,Sheet3!$C:$C)</f>
        <v>7.0000000000000007E-2</v>
      </c>
      <c r="AQ40" s="7">
        <f>_xlfn.XLOOKUP($EN40,Sheet3!$A:$A,Sheet3!$C:$C)</f>
        <v>0.52</v>
      </c>
      <c r="AR40" s="7">
        <f>_xlfn.XLOOKUP($EO40,Sheet3!$A:$A,Sheet3!$C:$C)</f>
        <v>0.13</v>
      </c>
      <c r="AS40" s="7">
        <f>_xlfn.XLOOKUP($EP40,Sheet3!$A:$A,Sheet3!$C:$C)</f>
        <v>0.04</v>
      </c>
      <c r="AT40" s="7">
        <f t="shared" si="38"/>
        <v>5.67</v>
      </c>
      <c r="AU40" s="7">
        <f t="shared" si="39"/>
        <v>2.35</v>
      </c>
      <c r="AV40" s="7">
        <f>_xlfn.XLOOKUP($EB40,Sheet3!$A:$A,Sheet3!$D:$D)</f>
        <v>0.02</v>
      </c>
      <c r="AW40" s="7">
        <f>_xlfn.XLOOKUP($EC40,Sheet3!$A:$A,Sheet3!$D:$D)</f>
        <v>0.41</v>
      </c>
      <c r="AX40" s="7">
        <f>_xlfn.XLOOKUP($ED40,Sheet3!$A:$A,Sheet3!$D:$D)</f>
        <v>0</v>
      </c>
      <c r="AY40" s="7">
        <f>_xlfn.XLOOKUP($EE40,Sheet3!$A:$A,Sheet3!$D:$D)</f>
        <v>0.33</v>
      </c>
      <c r="AZ40" s="7">
        <f>_xlfn.XLOOKUP($EF40,Sheet3!$A:$A,Sheet3!$D:$D)</f>
        <v>0.15</v>
      </c>
      <c r="BA40" s="7">
        <f>_xlfn.XLOOKUP($EG40,Sheet3!$A:$A,Sheet3!$D:$D)</f>
        <v>0.14000000000000001</v>
      </c>
      <c r="BB40" s="7">
        <f>_xlfn.XLOOKUP($EH40,Sheet3!$A:$A,Sheet3!$D:$D)</f>
        <v>0</v>
      </c>
      <c r="BC40" s="7">
        <f>_xlfn.XLOOKUP($EI40,Sheet3!$A:$A,Sheet3!$D:$D)</f>
        <v>0.17</v>
      </c>
      <c r="BD40" s="7">
        <f>_xlfn.XLOOKUP($EJ40,Sheet3!$A:$A,Sheet3!$D:$D)</f>
        <v>0.16</v>
      </c>
      <c r="BE40" s="7">
        <f>_xlfn.XLOOKUP($EK40,Sheet3!$A:$A,Sheet3!$D:$D)</f>
        <v>0.14000000000000001</v>
      </c>
      <c r="BF40" s="7">
        <f>_xlfn.XLOOKUP($EL40,Sheet3!$A:$A,Sheet3!$D:$D)</f>
        <v>0.11</v>
      </c>
      <c r="BG40" s="7">
        <f>_xlfn.XLOOKUP($EM40,Sheet3!$A:$A,Sheet3!$D:$D)</f>
        <v>0.22</v>
      </c>
      <c r="BH40" s="7">
        <f>_xlfn.XLOOKUP($EN40,Sheet3!$A:$A,Sheet3!$D:$D)</f>
        <v>0.66</v>
      </c>
      <c r="BI40" s="7">
        <f>_xlfn.XLOOKUP($EO40,Sheet3!$A:$A,Sheet3!$D:$D)</f>
        <v>7.0000000000000007E-2</v>
      </c>
      <c r="BJ40" s="7">
        <f>_xlfn.XLOOKUP($EP40,Sheet3!$A:$A,Sheet3!$D:$D)</f>
        <v>0.06</v>
      </c>
      <c r="BK40" s="7">
        <f t="shared" si="40"/>
        <v>3.1799999999999997</v>
      </c>
      <c r="BL40" s="7">
        <f t="shared" si="41"/>
        <v>2.0999999999999996</v>
      </c>
      <c r="BM40" s="7">
        <f>_xlfn.XLOOKUP($EB40,Sheet3!$A:$A,Sheet3!$E:$E)</f>
        <v>0.18</v>
      </c>
      <c r="BN40" s="7">
        <f>_xlfn.XLOOKUP($EC40,Sheet3!$A:$A,Sheet3!$E:$E)</f>
        <v>0.34</v>
      </c>
      <c r="BO40" s="7">
        <f>_xlfn.XLOOKUP($ED40,Sheet3!$A:$A,Sheet3!$E:$E)</f>
        <v>0</v>
      </c>
      <c r="BP40" s="7">
        <f>_xlfn.XLOOKUP($EE40,Sheet3!$A:$A,Sheet3!$E:$E)</f>
        <v>0.28999999999999998</v>
      </c>
      <c r="BQ40" s="7">
        <f>_xlfn.XLOOKUP($EF40,Sheet3!$A:$A,Sheet3!$E:$E)</f>
        <v>0.23</v>
      </c>
      <c r="BR40" s="7">
        <f>_xlfn.XLOOKUP($EG40,Sheet3!$A:$A,Sheet3!$E:$E)</f>
        <v>0.18</v>
      </c>
      <c r="BS40" s="7">
        <f>_xlfn.XLOOKUP($EH40,Sheet3!$A:$A,Sheet3!$E:$E)</f>
        <v>0</v>
      </c>
      <c r="BT40" s="7">
        <f>_xlfn.XLOOKUP($EI40,Sheet3!$A:$A,Sheet3!$E:$E)</f>
        <v>0.15</v>
      </c>
      <c r="BU40" s="7">
        <f>_xlfn.XLOOKUP($EJ40,Sheet3!$A:$A,Sheet3!$E:$E)</f>
        <v>0.16</v>
      </c>
      <c r="BV40" s="7">
        <f>_xlfn.XLOOKUP($EK40,Sheet3!$A:$A,Sheet3!$E:$E)</f>
        <v>0.14000000000000001</v>
      </c>
      <c r="BW40" s="7">
        <f>_xlfn.XLOOKUP($EL40,Sheet3!$A:$A,Sheet3!$E:$E)</f>
        <v>0.18</v>
      </c>
      <c r="BX40" s="7">
        <f>_xlfn.XLOOKUP($EM40,Sheet3!$A:$A,Sheet3!$E:$E)</f>
        <v>0.16</v>
      </c>
      <c r="BY40" s="7">
        <f>_xlfn.XLOOKUP($EN40,Sheet3!$A:$A,Sheet3!$E:$E)</f>
        <v>0.65</v>
      </c>
      <c r="BZ40" s="7">
        <f>_xlfn.XLOOKUP($EO40,Sheet3!$A:$A,Sheet3!$E:$E)</f>
        <v>0.09</v>
      </c>
      <c r="CA40" s="7">
        <f>_xlfn.XLOOKUP($EP40,Sheet3!$A:$A,Sheet3!$E:$E)</f>
        <v>0.04</v>
      </c>
      <c r="CB40" s="7">
        <f t="shared" si="42"/>
        <v>3.5700000000000003</v>
      </c>
      <c r="CC40" s="7">
        <f t="shared" si="43"/>
        <v>2.06</v>
      </c>
      <c r="CD40" s="22">
        <f t="shared" si="44"/>
        <v>6.42</v>
      </c>
      <c r="CE40" s="53">
        <v>42</v>
      </c>
      <c r="CF40" s="23">
        <f t="shared" si="45"/>
        <v>5.2799999999999994</v>
      </c>
      <c r="CG40" s="23">
        <f t="shared" si="46"/>
        <v>5.6300000000000008</v>
      </c>
      <c r="CH40" s="23">
        <v>25</v>
      </c>
      <c r="CI40" s="24">
        <f t="shared" si="47"/>
        <v>8.02</v>
      </c>
      <c r="CJ40" s="20">
        <f t="shared" si="48"/>
        <v>4.0199999999999993E-2</v>
      </c>
      <c r="CK40" s="20">
        <f t="shared" si="49"/>
        <v>-7.3699999999999988E-2</v>
      </c>
      <c r="CL40" s="20">
        <f t="shared" si="50"/>
        <v>2.7199999999999998E-2</v>
      </c>
      <c r="CM40" s="20">
        <f t="shared" si="51"/>
        <v>0.13859999999999997</v>
      </c>
      <c r="CN40" s="25">
        <f t="shared" si="52"/>
        <v>1.4614686900401186</v>
      </c>
      <c r="CO40" s="28">
        <f t="shared" si="53"/>
        <v>0.32198295985060688</v>
      </c>
      <c r="CP40" s="28">
        <f t="shared" si="54"/>
        <v>1.1812582397300007</v>
      </c>
      <c r="CQ40" s="27">
        <f t="shared" si="55"/>
        <v>1.6615662858480913</v>
      </c>
      <c r="CR40" s="54">
        <v>0.09</v>
      </c>
      <c r="CS40" s="54">
        <v>0.16</v>
      </c>
      <c r="CT40" s="54">
        <v>0.1</v>
      </c>
      <c r="CU40" s="54">
        <v>0.09</v>
      </c>
      <c r="CV40" s="54">
        <v>0.23</v>
      </c>
      <c r="CW40" s="54">
        <v>0.33</v>
      </c>
      <c r="CX40" s="55">
        <v>0.25</v>
      </c>
      <c r="CY40" s="55">
        <v>0.19</v>
      </c>
      <c r="CZ40" s="55">
        <v>0.06</v>
      </c>
      <c r="DA40" s="54">
        <v>0.21</v>
      </c>
      <c r="DB40" s="54">
        <v>0.34</v>
      </c>
      <c r="DC40" s="54">
        <v>0.13</v>
      </c>
      <c r="DD40" s="54">
        <v>0.15</v>
      </c>
      <c r="DE40" s="54">
        <v>0.19</v>
      </c>
      <c r="DF40" s="54">
        <v>0.08</v>
      </c>
      <c r="DG40" s="54">
        <v>0.06</v>
      </c>
      <c r="DH40" s="54">
        <v>0.19</v>
      </c>
      <c r="DI40" s="54">
        <v>0.34</v>
      </c>
      <c r="DJ40" s="54">
        <v>-0.11</v>
      </c>
      <c r="DK40" s="54">
        <v>0.18</v>
      </c>
      <c r="DL40" s="54">
        <v>0.28999999999999998</v>
      </c>
      <c r="DM40" s="54">
        <v>0.05</v>
      </c>
      <c r="DN40" s="54">
        <v>0.13</v>
      </c>
      <c r="DO40" s="54">
        <v>0.13</v>
      </c>
      <c r="DP40" s="54">
        <v>0.16</v>
      </c>
      <c r="DQ40" s="54">
        <v>0.2</v>
      </c>
      <c r="DR40" s="54">
        <v>0.33</v>
      </c>
      <c r="DS40" s="54">
        <v>0.04</v>
      </c>
      <c r="DT40" s="54">
        <v>0.21</v>
      </c>
      <c r="DU40" s="54">
        <v>0.17</v>
      </c>
      <c r="DV40" s="54">
        <v>0.05</v>
      </c>
      <c r="DW40" s="54">
        <v>0.15</v>
      </c>
      <c r="DX40" s="54">
        <v>0.1</v>
      </c>
      <c r="DY40" s="54">
        <v>7.0000000000000007E-2</v>
      </c>
      <c r="DZ40" s="54">
        <v>0.3</v>
      </c>
      <c r="EA40" s="54">
        <v>0.32</v>
      </c>
      <c r="EB40" t="s">
        <v>99</v>
      </c>
      <c r="EC40" t="s">
        <v>100</v>
      </c>
      <c r="EE40" t="s">
        <v>102</v>
      </c>
      <c r="EF40" t="s">
        <v>148</v>
      </c>
      <c r="EG40" t="s">
        <v>154</v>
      </c>
      <c r="EI40" t="s">
        <v>155</v>
      </c>
      <c r="EJ40" t="s">
        <v>156</v>
      </c>
      <c r="EK40" t="s">
        <v>157</v>
      </c>
      <c r="EL40" t="s">
        <v>107</v>
      </c>
      <c r="EM40" t="s">
        <v>113</v>
      </c>
      <c r="EN40" t="s">
        <v>111</v>
      </c>
      <c r="EO40" t="s">
        <v>114</v>
      </c>
      <c r="EP40" t="s">
        <v>116</v>
      </c>
    </row>
    <row r="41" spans="1:146" ht="28" customHeight="1" x14ac:dyDescent="0.2">
      <c r="A41" s="36" t="s">
        <v>48</v>
      </c>
      <c r="B41" s="10">
        <v>38</v>
      </c>
      <c r="C41" s="11">
        <v>35</v>
      </c>
      <c r="D41" s="11">
        <v>36</v>
      </c>
      <c r="E41" s="12">
        <v>17</v>
      </c>
      <c r="F41" s="16">
        <f t="shared" si="28"/>
        <v>0.74</v>
      </c>
      <c r="G41" s="17">
        <f t="shared" si="29"/>
        <v>0.73</v>
      </c>
      <c r="H41" s="17">
        <f t="shared" si="30"/>
        <v>0.71</v>
      </c>
      <c r="I41" s="18">
        <f t="shared" si="31"/>
        <v>0.77</v>
      </c>
      <c r="J41" s="19">
        <f t="shared" si="32"/>
        <v>0.05</v>
      </c>
      <c r="K41" s="20">
        <f t="shared" si="33"/>
        <v>-0.04</v>
      </c>
      <c r="L41" s="20">
        <f t="shared" si="34"/>
        <v>0.01</v>
      </c>
      <c r="M41" s="21">
        <f t="shared" si="35"/>
        <v>0.14000000000000001</v>
      </c>
      <c r="N41" s="7">
        <f>_xlfn.XLOOKUP($EB41,Sheet3!$A:$A,Sheet3!$B:$B)</f>
        <v>0.38</v>
      </c>
      <c r="O41" s="7">
        <f>_xlfn.XLOOKUP($EC41,Sheet3!$A:$A,Sheet3!$B:$B)</f>
        <v>0.38</v>
      </c>
      <c r="P41" s="7">
        <f>_xlfn.XLOOKUP($ED41,Sheet3!$A:$A,Sheet3!$B:$B)</f>
        <v>0</v>
      </c>
      <c r="Q41" s="7">
        <f>_xlfn.XLOOKUP($EE41,Sheet3!$A:$A,Sheet3!$B:$B)</f>
        <v>0.1</v>
      </c>
      <c r="R41" s="7">
        <f>_xlfn.XLOOKUP($EF41,Sheet3!$A:$A,Sheet3!$B:$B)</f>
        <v>0.22</v>
      </c>
      <c r="S41" s="7">
        <f>_xlfn.XLOOKUP($EG41,Sheet3!$A:$A,Sheet3!$B:$B)</f>
        <v>0.19</v>
      </c>
      <c r="T41" s="7">
        <f>_xlfn.XLOOKUP($EH41,Sheet3!$A:$A,Sheet3!$B:$B)</f>
        <v>0</v>
      </c>
      <c r="U41" s="7">
        <f>_xlfn.XLOOKUP($EI41,Sheet3!$A:$A,Sheet3!$B:$B)</f>
        <v>0.17</v>
      </c>
      <c r="V41" s="7">
        <f>_xlfn.XLOOKUP($EJ41,Sheet3!$A:$A,Sheet3!$B:$B)</f>
        <v>0.16</v>
      </c>
      <c r="W41" s="7">
        <f>_xlfn.XLOOKUP($EK41,Sheet3!$A:$A,Sheet3!$B:$B)</f>
        <v>0.15</v>
      </c>
      <c r="X41" s="7">
        <f>_xlfn.XLOOKUP($EL41,Sheet3!$A:$A,Sheet3!$B:$B)</f>
        <v>0.17</v>
      </c>
      <c r="Y41" s="7">
        <f>_xlfn.XLOOKUP($EM41,Sheet3!$A:$A,Sheet3!$B:$B)</f>
        <v>0.13</v>
      </c>
      <c r="Z41" s="7">
        <f>_xlfn.XLOOKUP($EN41,Sheet3!$A:$A,Sheet3!$B:$B)</f>
        <v>0.61</v>
      </c>
      <c r="AA41" s="7">
        <f>_xlfn.XLOOKUP($EO41,Sheet3!$A:$A,Sheet3!$B:$B)</f>
        <v>0.1</v>
      </c>
      <c r="AB41" s="7">
        <f>_xlfn.XLOOKUP($EP41,Sheet3!$A:$A,Sheet3!$B:$B)</f>
        <v>0.3</v>
      </c>
      <c r="AC41" s="7">
        <f t="shared" si="36"/>
        <v>4.24</v>
      </c>
      <c r="AD41" s="7">
        <f t="shared" si="37"/>
        <v>2.1999999999999997</v>
      </c>
      <c r="AE41" s="7">
        <f>_xlfn.XLOOKUP($EB41,Sheet3!$A:$A,Sheet3!$C:$C)</f>
        <v>0.85</v>
      </c>
      <c r="AF41" s="7">
        <f>_xlfn.XLOOKUP($EC41,Sheet3!$A:$A,Sheet3!$C:$C)</f>
        <v>0.4</v>
      </c>
      <c r="AG41" s="7">
        <f>_xlfn.XLOOKUP($ED41,Sheet3!$A:$A,Sheet3!$C:$C)</f>
        <v>0</v>
      </c>
      <c r="AH41" s="7">
        <f>_xlfn.XLOOKUP($EE41,Sheet3!$A:$A,Sheet3!$C:$C)</f>
        <v>0.14000000000000001</v>
      </c>
      <c r="AI41" s="7">
        <f>_xlfn.XLOOKUP($EF41,Sheet3!$A:$A,Sheet3!$C:$C)</f>
        <v>0.26</v>
      </c>
      <c r="AJ41" s="7">
        <f>_xlfn.XLOOKUP($EG41,Sheet3!$A:$A,Sheet3!$C:$C)</f>
        <v>0.18</v>
      </c>
      <c r="AK41" s="7">
        <f>_xlfn.XLOOKUP($EH41,Sheet3!$A:$A,Sheet3!$C:$C)</f>
        <v>0</v>
      </c>
      <c r="AL41" s="7">
        <f>_xlfn.XLOOKUP($EI41,Sheet3!$A:$A,Sheet3!$C:$C)</f>
        <v>0.18</v>
      </c>
      <c r="AM41" s="7">
        <f>_xlfn.XLOOKUP($EJ41,Sheet3!$A:$A,Sheet3!$C:$C)</f>
        <v>0.16</v>
      </c>
      <c r="AN41" s="7">
        <f>_xlfn.XLOOKUP($EK41,Sheet3!$A:$A,Sheet3!$C:$C)</f>
        <v>0.17</v>
      </c>
      <c r="AO41" s="7">
        <f>_xlfn.XLOOKUP($EL41,Sheet3!$A:$A,Sheet3!$C:$C)</f>
        <v>0.21</v>
      </c>
      <c r="AP41" s="7">
        <f>_xlfn.XLOOKUP($EM41,Sheet3!$A:$A,Sheet3!$C:$C)</f>
        <v>0.17</v>
      </c>
      <c r="AQ41" s="7">
        <f>_xlfn.XLOOKUP($EN41,Sheet3!$A:$A,Sheet3!$C:$C)</f>
        <v>0.52</v>
      </c>
      <c r="AR41" s="7">
        <f>_xlfn.XLOOKUP($EO41,Sheet3!$A:$A,Sheet3!$C:$C)</f>
        <v>0.13</v>
      </c>
      <c r="AS41" s="7">
        <f>_xlfn.XLOOKUP($EP41,Sheet3!$A:$A,Sheet3!$C:$C)</f>
        <v>0.33</v>
      </c>
      <c r="AT41" s="7">
        <f t="shared" si="38"/>
        <v>6.0699999999999994</v>
      </c>
      <c r="AU41" s="7">
        <f t="shared" si="39"/>
        <v>2.36</v>
      </c>
      <c r="AV41" s="7">
        <f>_xlfn.XLOOKUP($EB41,Sheet3!$A:$A,Sheet3!$D:$D)</f>
        <v>0.02</v>
      </c>
      <c r="AW41" s="7">
        <f>_xlfn.XLOOKUP($EC41,Sheet3!$A:$A,Sheet3!$D:$D)</f>
        <v>0.41</v>
      </c>
      <c r="AX41" s="7">
        <f>_xlfn.XLOOKUP($ED41,Sheet3!$A:$A,Sheet3!$D:$D)</f>
        <v>0</v>
      </c>
      <c r="AY41" s="7">
        <f>_xlfn.XLOOKUP($EE41,Sheet3!$A:$A,Sheet3!$D:$D)</f>
        <v>0.06</v>
      </c>
      <c r="AZ41" s="7">
        <f>_xlfn.XLOOKUP($EF41,Sheet3!$A:$A,Sheet3!$D:$D)</f>
        <v>0.15</v>
      </c>
      <c r="BA41" s="7">
        <f>_xlfn.XLOOKUP($EG41,Sheet3!$A:$A,Sheet3!$D:$D)</f>
        <v>0.24</v>
      </c>
      <c r="BB41" s="7">
        <f>_xlfn.XLOOKUP($EH41,Sheet3!$A:$A,Sheet3!$D:$D)</f>
        <v>0</v>
      </c>
      <c r="BC41" s="7">
        <f>_xlfn.XLOOKUP($EI41,Sheet3!$A:$A,Sheet3!$D:$D)</f>
        <v>0.17</v>
      </c>
      <c r="BD41" s="7">
        <f>_xlfn.XLOOKUP($EJ41,Sheet3!$A:$A,Sheet3!$D:$D)</f>
        <v>0.16</v>
      </c>
      <c r="BE41" s="7">
        <f>_xlfn.XLOOKUP($EK41,Sheet3!$A:$A,Sheet3!$D:$D)</f>
        <v>0.14000000000000001</v>
      </c>
      <c r="BF41" s="7">
        <f>_xlfn.XLOOKUP($EL41,Sheet3!$A:$A,Sheet3!$D:$D)</f>
        <v>0.17</v>
      </c>
      <c r="BG41" s="7">
        <f>_xlfn.XLOOKUP($EM41,Sheet3!$A:$A,Sheet3!$D:$D)</f>
        <v>0.11</v>
      </c>
      <c r="BH41" s="7">
        <f>_xlfn.XLOOKUP($EN41,Sheet3!$A:$A,Sheet3!$D:$D)</f>
        <v>0.66</v>
      </c>
      <c r="BI41" s="7">
        <f>_xlfn.XLOOKUP($EO41,Sheet3!$A:$A,Sheet3!$D:$D)</f>
        <v>7.0000000000000007E-2</v>
      </c>
      <c r="BJ41" s="7">
        <f>_xlfn.XLOOKUP($EP41,Sheet3!$A:$A,Sheet3!$D:$D)</f>
        <v>0.31</v>
      </c>
      <c r="BK41" s="7">
        <f t="shared" si="40"/>
        <v>2.83</v>
      </c>
      <c r="BL41" s="7">
        <f t="shared" si="41"/>
        <v>2.2599999999999998</v>
      </c>
      <c r="BM41" s="7">
        <f>_xlfn.XLOOKUP($EB41,Sheet3!$A:$A,Sheet3!$E:$E)</f>
        <v>0.18</v>
      </c>
      <c r="BN41" s="7">
        <f>_xlfn.XLOOKUP($EC41,Sheet3!$A:$A,Sheet3!$E:$E)</f>
        <v>0.34</v>
      </c>
      <c r="BO41" s="7">
        <f>_xlfn.XLOOKUP($ED41,Sheet3!$A:$A,Sheet3!$E:$E)</f>
        <v>0</v>
      </c>
      <c r="BP41" s="7">
        <f>_xlfn.XLOOKUP($EE41,Sheet3!$A:$A,Sheet3!$E:$E)</f>
        <v>0.11</v>
      </c>
      <c r="BQ41" s="7">
        <f>_xlfn.XLOOKUP($EF41,Sheet3!$A:$A,Sheet3!$E:$E)</f>
        <v>0.23</v>
      </c>
      <c r="BR41" s="7">
        <f>_xlfn.XLOOKUP($EG41,Sheet3!$A:$A,Sheet3!$E:$E)</f>
        <v>0.16</v>
      </c>
      <c r="BS41" s="7">
        <f>_xlfn.XLOOKUP($EH41,Sheet3!$A:$A,Sheet3!$E:$E)</f>
        <v>0</v>
      </c>
      <c r="BT41" s="7">
        <f>_xlfn.XLOOKUP($EI41,Sheet3!$A:$A,Sheet3!$E:$E)</f>
        <v>0.15</v>
      </c>
      <c r="BU41" s="7">
        <f>_xlfn.XLOOKUP($EJ41,Sheet3!$A:$A,Sheet3!$E:$E)</f>
        <v>0.16</v>
      </c>
      <c r="BV41" s="7">
        <f>_xlfn.XLOOKUP($EK41,Sheet3!$A:$A,Sheet3!$E:$E)</f>
        <v>0.14000000000000001</v>
      </c>
      <c r="BW41" s="7">
        <f>_xlfn.XLOOKUP($EL41,Sheet3!$A:$A,Sheet3!$E:$E)</f>
        <v>0.12</v>
      </c>
      <c r="BX41" s="7">
        <f>_xlfn.XLOOKUP($EM41,Sheet3!$A:$A,Sheet3!$E:$E)</f>
        <v>0.1</v>
      </c>
      <c r="BY41" s="7">
        <f>_xlfn.XLOOKUP($EN41,Sheet3!$A:$A,Sheet3!$E:$E)</f>
        <v>0.65</v>
      </c>
      <c r="BZ41" s="7">
        <f>_xlfn.XLOOKUP($EO41,Sheet3!$A:$A,Sheet3!$E:$E)</f>
        <v>0.09</v>
      </c>
      <c r="CA41" s="7">
        <f>_xlfn.XLOOKUP($EP41,Sheet3!$A:$A,Sheet3!$E:$E)</f>
        <v>0.26</v>
      </c>
      <c r="CB41" s="7">
        <f t="shared" si="42"/>
        <v>3.4299999999999997</v>
      </c>
      <c r="CC41" s="7">
        <f t="shared" si="43"/>
        <v>1.98</v>
      </c>
      <c r="CD41" s="22">
        <f t="shared" si="44"/>
        <v>6.4399999999999995</v>
      </c>
      <c r="CE41" s="53">
        <v>13</v>
      </c>
      <c r="CF41" s="23">
        <f t="shared" si="45"/>
        <v>5.09</v>
      </c>
      <c r="CG41" s="23">
        <f t="shared" si="46"/>
        <v>5.41</v>
      </c>
      <c r="CH41" s="23">
        <v>3</v>
      </c>
      <c r="CI41" s="24">
        <f t="shared" si="47"/>
        <v>8.43</v>
      </c>
      <c r="CJ41" s="20">
        <f t="shared" si="48"/>
        <v>3.6999999999999998E-2</v>
      </c>
      <c r="CK41" s="20">
        <f t="shared" si="49"/>
        <v>-2.92E-2</v>
      </c>
      <c r="CL41" s="20">
        <f t="shared" si="50"/>
        <v>7.0999999999999995E-3</v>
      </c>
      <c r="CM41" s="20">
        <f t="shared" si="51"/>
        <v>0.10780000000000001</v>
      </c>
      <c r="CN41" s="25">
        <f t="shared" si="52"/>
        <v>1.4207802779231351</v>
      </c>
      <c r="CO41" s="28">
        <f t="shared" si="53"/>
        <v>0.44249214837450129</v>
      </c>
      <c r="CP41" s="28">
        <f t="shared" si="54"/>
        <v>0.91925855613563268</v>
      </c>
      <c r="CQ41" s="27">
        <f t="shared" si="55"/>
        <v>1.5392012053092765</v>
      </c>
      <c r="CR41" s="54">
        <v>0.1</v>
      </c>
      <c r="CS41" s="54">
        <v>0.15</v>
      </c>
      <c r="CT41" s="54">
        <v>0.13</v>
      </c>
      <c r="CU41" s="54">
        <v>0.08</v>
      </c>
      <c r="CV41" s="54">
        <v>0.28999999999999998</v>
      </c>
      <c r="CW41" s="54">
        <v>0.26</v>
      </c>
      <c r="CX41" s="55">
        <v>0.25</v>
      </c>
      <c r="CY41" s="55">
        <v>0.2</v>
      </c>
      <c r="CZ41" s="55">
        <v>0.05</v>
      </c>
      <c r="DA41" s="54">
        <v>0.14000000000000001</v>
      </c>
      <c r="DB41" s="54">
        <v>0.31</v>
      </c>
      <c r="DC41" s="54">
        <v>0.17</v>
      </c>
      <c r="DD41" s="54">
        <v>0.14000000000000001</v>
      </c>
      <c r="DE41" s="54">
        <v>0.17</v>
      </c>
      <c r="DF41" s="54">
        <v>0.12</v>
      </c>
      <c r="DG41" s="54">
        <v>0.05</v>
      </c>
      <c r="DH41" s="54">
        <v>0.3</v>
      </c>
      <c r="DI41" s="54">
        <v>0.23</v>
      </c>
      <c r="DJ41" s="54">
        <v>-0.04</v>
      </c>
      <c r="DK41" s="54">
        <v>0.23</v>
      </c>
      <c r="DL41" s="54">
        <v>0.27</v>
      </c>
      <c r="DM41" s="54">
        <v>0.08</v>
      </c>
      <c r="DN41" s="54">
        <v>0.14000000000000001</v>
      </c>
      <c r="DO41" s="54">
        <v>0.15</v>
      </c>
      <c r="DP41" s="54">
        <v>0.13</v>
      </c>
      <c r="DQ41" s="54">
        <v>0.23</v>
      </c>
      <c r="DR41" s="54">
        <v>0.27</v>
      </c>
      <c r="DS41" s="54">
        <v>0.01</v>
      </c>
      <c r="DT41" s="54">
        <v>0.2</v>
      </c>
      <c r="DU41" s="54">
        <v>0.19</v>
      </c>
      <c r="DV41" s="54">
        <v>0.06</v>
      </c>
      <c r="DW41" s="54">
        <v>0.14000000000000001</v>
      </c>
      <c r="DX41" s="54">
        <v>0.12</v>
      </c>
      <c r="DY41" s="54">
        <v>7.0000000000000007E-2</v>
      </c>
      <c r="DZ41" s="54">
        <v>0.32</v>
      </c>
      <c r="EA41" s="54">
        <v>0.28999999999999998</v>
      </c>
      <c r="EB41" t="s">
        <v>99</v>
      </c>
      <c r="EC41" t="s">
        <v>100</v>
      </c>
      <c r="EE41" t="s">
        <v>104</v>
      </c>
      <c r="EF41" t="s">
        <v>148</v>
      </c>
      <c r="EG41" t="s">
        <v>149</v>
      </c>
      <c r="EI41" t="s">
        <v>155</v>
      </c>
      <c r="EJ41" t="s">
        <v>156</v>
      </c>
      <c r="EK41" t="s">
        <v>157</v>
      </c>
      <c r="EL41" t="s">
        <v>106</v>
      </c>
      <c r="EM41" t="s">
        <v>110</v>
      </c>
      <c r="EN41" t="s">
        <v>111</v>
      </c>
      <c r="EO41" t="s">
        <v>114</v>
      </c>
      <c r="EP41" t="s">
        <v>117</v>
      </c>
    </row>
    <row r="42" spans="1:146" ht="28" customHeight="1" x14ac:dyDescent="0.2">
      <c r="A42" s="36" t="s">
        <v>58</v>
      </c>
      <c r="B42" s="10">
        <v>39</v>
      </c>
      <c r="C42" s="14">
        <v>8</v>
      </c>
      <c r="D42" s="11">
        <v>34</v>
      </c>
      <c r="E42" s="12">
        <v>45</v>
      </c>
      <c r="F42" s="16">
        <f t="shared" si="28"/>
        <v>0.7</v>
      </c>
      <c r="G42" s="17">
        <f t="shared" si="29"/>
        <v>0.73</v>
      </c>
      <c r="H42" s="17">
        <f t="shared" si="30"/>
        <v>0.64</v>
      </c>
      <c r="I42" s="18">
        <f t="shared" si="31"/>
        <v>0.73</v>
      </c>
      <c r="J42" s="19">
        <f t="shared" si="32"/>
        <v>0.05</v>
      </c>
      <c r="K42" s="20">
        <f t="shared" si="33"/>
        <v>0.32</v>
      </c>
      <c r="L42" s="20">
        <f t="shared" si="34"/>
        <v>0.01</v>
      </c>
      <c r="M42" s="21">
        <f t="shared" si="35"/>
        <v>-0.13</v>
      </c>
      <c r="N42" s="7">
        <f>_xlfn.XLOOKUP($EB42,Sheet3!$A:$A,Sheet3!$B:$B)</f>
        <v>0.39</v>
      </c>
      <c r="O42" s="7">
        <f>_xlfn.XLOOKUP($EC42,Sheet3!$A:$A,Sheet3!$B:$B)</f>
        <v>0.38</v>
      </c>
      <c r="P42" s="7">
        <f>_xlfn.XLOOKUP($ED42,Sheet3!$A:$A,Sheet3!$B:$B)</f>
        <v>0</v>
      </c>
      <c r="Q42" s="7">
        <f>_xlfn.XLOOKUP($EE42,Sheet3!$A:$A,Sheet3!$B:$B)</f>
        <v>0.32</v>
      </c>
      <c r="R42" s="7">
        <f>_xlfn.XLOOKUP($EF42,Sheet3!$A:$A,Sheet3!$B:$B)</f>
        <v>0.22</v>
      </c>
      <c r="S42" s="7">
        <f>_xlfn.XLOOKUP($EG42,Sheet3!$A:$A,Sheet3!$B:$B)</f>
        <v>0.2</v>
      </c>
      <c r="T42" s="7">
        <f>_xlfn.XLOOKUP($EH42,Sheet3!$A:$A,Sheet3!$B:$B)</f>
        <v>0</v>
      </c>
      <c r="U42" s="7">
        <f>_xlfn.XLOOKUP($EI42,Sheet3!$A:$A,Sheet3!$B:$B)</f>
        <v>0.17</v>
      </c>
      <c r="V42" s="7">
        <f>_xlfn.XLOOKUP($EJ42,Sheet3!$A:$A,Sheet3!$B:$B)</f>
        <v>0.22</v>
      </c>
      <c r="W42" s="7">
        <f>_xlfn.XLOOKUP($EK42,Sheet3!$A:$A,Sheet3!$B:$B)</f>
        <v>0.15</v>
      </c>
      <c r="X42" s="7">
        <f>_xlfn.XLOOKUP($EL42,Sheet3!$A:$A,Sheet3!$B:$B)</f>
        <v>0.17</v>
      </c>
      <c r="Y42" s="7">
        <f>_xlfn.XLOOKUP($EM42,Sheet3!$A:$A,Sheet3!$B:$B)</f>
        <v>0.13</v>
      </c>
      <c r="Z42" s="7">
        <f>_xlfn.XLOOKUP($EN42,Sheet3!$A:$A,Sheet3!$B:$B)</f>
        <v>0.61</v>
      </c>
      <c r="AA42" s="7">
        <f>_xlfn.XLOOKUP($EO42,Sheet3!$A:$A,Sheet3!$B:$B)</f>
        <v>0.1</v>
      </c>
      <c r="AB42" s="7">
        <f>_xlfn.XLOOKUP($EP42,Sheet3!$A:$A,Sheet3!$B:$B)</f>
        <v>0.05</v>
      </c>
      <c r="AC42" s="7">
        <f t="shared" si="36"/>
        <v>4.2499999999999991</v>
      </c>
      <c r="AD42" s="7">
        <f t="shared" si="37"/>
        <v>2.27</v>
      </c>
      <c r="AE42" s="7">
        <f>_xlfn.XLOOKUP($EB42,Sheet3!$A:$A,Sheet3!$C:$C)</f>
        <v>0.04</v>
      </c>
      <c r="AF42" s="7">
        <f>_xlfn.XLOOKUP($EC42,Sheet3!$A:$A,Sheet3!$C:$C)</f>
        <v>0.4</v>
      </c>
      <c r="AG42" s="7">
        <f>_xlfn.XLOOKUP($ED42,Sheet3!$A:$A,Sheet3!$C:$C)</f>
        <v>0</v>
      </c>
      <c r="AH42" s="7">
        <f>_xlfn.XLOOKUP($EE42,Sheet3!$A:$A,Sheet3!$C:$C)</f>
        <v>0.33</v>
      </c>
      <c r="AI42" s="7">
        <f>_xlfn.XLOOKUP($EF42,Sheet3!$A:$A,Sheet3!$C:$C)</f>
        <v>0.26</v>
      </c>
      <c r="AJ42" s="7">
        <f>_xlfn.XLOOKUP($EG42,Sheet3!$A:$A,Sheet3!$C:$C)</f>
        <v>0.25</v>
      </c>
      <c r="AK42" s="7">
        <f>_xlfn.XLOOKUP($EH42,Sheet3!$A:$A,Sheet3!$C:$C)</f>
        <v>0</v>
      </c>
      <c r="AL42" s="7">
        <f>_xlfn.XLOOKUP($EI42,Sheet3!$A:$A,Sheet3!$C:$C)</f>
        <v>0.18</v>
      </c>
      <c r="AM42" s="7">
        <f>_xlfn.XLOOKUP($EJ42,Sheet3!$A:$A,Sheet3!$C:$C)</f>
        <v>0.23</v>
      </c>
      <c r="AN42" s="7">
        <f>_xlfn.XLOOKUP($EK42,Sheet3!$A:$A,Sheet3!$C:$C)</f>
        <v>0.17</v>
      </c>
      <c r="AO42" s="7">
        <f>_xlfn.XLOOKUP($EL42,Sheet3!$A:$A,Sheet3!$C:$C)</f>
        <v>0.21</v>
      </c>
      <c r="AP42" s="7">
        <f>_xlfn.XLOOKUP($EM42,Sheet3!$A:$A,Sheet3!$C:$C)</f>
        <v>0.17</v>
      </c>
      <c r="AQ42" s="7">
        <f>_xlfn.XLOOKUP($EN42,Sheet3!$A:$A,Sheet3!$C:$C)</f>
        <v>0.52</v>
      </c>
      <c r="AR42" s="7">
        <f>_xlfn.XLOOKUP($EO42,Sheet3!$A:$A,Sheet3!$C:$C)</f>
        <v>0.13</v>
      </c>
      <c r="AS42" s="7">
        <f>_xlfn.XLOOKUP($EP42,Sheet3!$A:$A,Sheet3!$C:$C)</f>
        <v>0.04</v>
      </c>
      <c r="AT42" s="7">
        <f t="shared" si="38"/>
        <v>2.73</v>
      </c>
      <c r="AU42" s="7">
        <f t="shared" si="39"/>
        <v>2.5</v>
      </c>
      <c r="AV42" s="7">
        <f>_xlfn.XLOOKUP($EB42,Sheet3!$A:$A,Sheet3!$D:$D)</f>
        <v>0.91</v>
      </c>
      <c r="AW42" s="7">
        <f>_xlfn.XLOOKUP($EC42,Sheet3!$A:$A,Sheet3!$D:$D)</f>
        <v>0.41</v>
      </c>
      <c r="AX42" s="7">
        <f>_xlfn.XLOOKUP($ED42,Sheet3!$A:$A,Sheet3!$D:$D)</f>
        <v>0</v>
      </c>
      <c r="AY42" s="7">
        <f>_xlfn.XLOOKUP($EE42,Sheet3!$A:$A,Sheet3!$D:$D)</f>
        <v>0.33</v>
      </c>
      <c r="AZ42" s="7">
        <f>_xlfn.XLOOKUP($EF42,Sheet3!$A:$A,Sheet3!$D:$D)</f>
        <v>0.15</v>
      </c>
      <c r="BA42" s="7">
        <f>_xlfn.XLOOKUP($EG42,Sheet3!$A:$A,Sheet3!$D:$D)</f>
        <v>0.14000000000000001</v>
      </c>
      <c r="BB42" s="7">
        <f>_xlfn.XLOOKUP($EH42,Sheet3!$A:$A,Sheet3!$D:$D)</f>
        <v>0</v>
      </c>
      <c r="BC42" s="7">
        <f>_xlfn.XLOOKUP($EI42,Sheet3!$A:$A,Sheet3!$D:$D)</f>
        <v>0.17</v>
      </c>
      <c r="BD42" s="7">
        <f>_xlfn.XLOOKUP($EJ42,Sheet3!$A:$A,Sheet3!$D:$D)</f>
        <v>0.26</v>
      </c>
      <c r="BE42" s="7">
        <f>_xlfn.XLOOKUP($EK42,Sheet3!$A:$A,Sheet3!$D:$D)</f>
        <v>0.14000000000000001</v>
      </c>
      <c r="BF42" s="7">
        <f>_xlfn.XLOOKUP($EL42,Sheet3!$A:$A,Sheet3!$D:$D)</f>
        <v>0.17</v>
      </c>
      <c r="BG42" s="7">
        <f>_xlfn.XLOOKUP($EM42,Sheet3!$A:$A,Sheet3!$D:$D)</f>
        <v>0.11</v>
      </c>
      <c r="BH42" s="7">
        <f>_xlfn.XLOOKUP($EN42,Sheet3!$A:$A,Sheet3!$D:$D)</f>
        <v>0.66</v>
      </c>
      <c r="BI42" s="7">
        <f>_xlfn.XLOOKUP($EO42,Sheet3!$A:$A,Sheet3!$D:$D)</f>
        <v>7.0000000000000007E-2</v>
      </c>
      <c r="BJ42" s="7">
        <f>_xlfn.XLOOKUP($EP42,Sheet3!$A:$A,Sheet3!$D:$D)</f>
        <v>0.06</v>
      </c>
      <c r="BK42" s="7">
        <f t="shared" si="40"/>
        <v>6.4099999999999993</v>
      </c>
      <c r="BL42" s="7">
        <f t="shared" si="41"/>
        <v>2.2599999999999998</v>
      </c>
      <c r="BM42" s="7">
        <f>_xlfn.XLOOKUP($EB42,Sheet3!$A:$A,Sheet3!$E:$E)</f>
        <v>0.31</v>
      </c>
      <c r="BN42" s="7">
        <f>_xlfn.XLOOKUP($EC42,Sheet3!$A:$A,Sheet3!$E:$E)</f>
        <v>0.34</v>
      </c>
      <c r="BO42" s="7">
        <f>_xlfn.XLOOKUP($ED42,Sheet3!$A:$A,Sheet3!$E:$E)</f>
        <v>0</v>
      </c>
      <c r="BP42" s="7">
        <f>_xlfn.XLOOKUP($EE42,Sheet3!$A:$A,Sheet3!$E:$E)</f>
        <v>0.28999999999999998</v>
      </c>
      <c r="BQ42" s="7">
        <f>_xlfn.XLOOKUP($EF42,Sheet3!$A:$A,Sheet3!$E:$E)</f>
        <v>0.23</v>
      </c>
      <c r="BR42" s="7">
        <f>_xlfn.XLOOKUP($EG42,Sheet3!$A:$A,Sheet3!$E:$E)</f>
        <v>0.18</v>
      </c>
      <c r="BS42" s="7">
        <f>_xlfn.XLOOKUP($EH42,Sheet3!$A:$A,Sheet3!$E:$E)</f>
        <v>0</v>
      </c>
      <c r="BT42" s="7">
        <f>_xlfn.XLOOKUP($EI42,Sheet3!$A:$A,Sheet3!$E:$E)</f>
        <v>0.15</v>
      </c>
      <c r="BU42" s="7">
        <f>_xlfn.XLOOKUP($EJ42,Sheet3!$A:$A,Sheet3!$E:$E)</f>
        <v>0.18</v>
      </c>
      <c r="BV42" s="7">
        <f>_xlfn.XLOOKUP($EK42,Sheet3!$A:$A,Sheet3!$E:$E)</f>
        <v>0.14000000000000001</v>
      </c>
      <c r="BW42" s="7">
        <f>_xlfn.XLOOKUP($EL42,Sheet3!$A:$A,Sheet3!$E:$E)</f>
        <v>0.12</v>
      </c>
      <c r="BX42" s="7">
        <f>_xlfn.XLOOKUP($EM42,Sheet3!$A:$A,Sheet3!$E:$E)</f>
        <v>0.1</v>
      </c>
      <c r="BY42" s="7">
        <f>_xlfn.XLOOKUP($EN42,Sheet3!$A:$A,Sheet3!$E:$E)</f>
        <v>0.65</v>
      </c>
      <c r="BZ42" s="7">
        <f>_xlfn.XLOOKUP($EO42,Sheet3!$A:$A,Sheet3!$E:$E)</f>
        <v>0.09</v>
      </c>
      <c r="CA42" s="7">
        <f>_xlfn.XLOOKUP($EP42,Sheet3!$A:$A,Sheet3!$E:$E)</f>
        <v>0.04</v>
      </c>
      <c r="CB42" s="7">
        <f t="shared" si="42"/>
        <v>3.91</v>
      </c>
      <c r="CC42" s="7">
        <f t="shared" si="43"/>
        <v>2.02</v>
      </c>
      <c r="CD42" s="22">
        <f t="shared" si="44"/>
        <v>6.52</v>
      </c>
      <c r="CE42" s="53">
        <v>33</v>
      </c>
      <c r="CF42" s="23">
        <f t="shared" si="45"/>
        <v>8.6699999999999982</v>
      </c>
      <c r="CG42" s="23">
        <f t="shared" si="46"/>
        <v>5.93</v>
      </c>
      <c r="CH42" s="23">
        <v>17</v>
      </c>
      <c r="CI42" s="24">
        <f t="shared" si="47"/>
        <v>5.23</v>
      </c>
      <c r="CJ42" s="20">
        <f t="shared" si="48"/>
        <v>3.4999999999999996E-2</v>
      </c>
      <c r="CK42" s="20">
        <f t="shared" si="49"/>
        <v>0.2336</v>
      </c>
      <c r="CL42" s="20">
        <f t="shared" si="50"/>
        <v>6.4000000000000003E-3</v>
      </c>
      <c r="CM42" s="20">
        <f t="shared" si="51"/>
        <v>-9.4899999999999998E-2</v>
      </c>
      <c r="CN42" s="25">
        <f t="shared" si="52"/>
        <v>1.404965404965405</v>
      </c>
      <c r="CO42" s="28">
        <f t="shared" si="53"/>
        <v>1.648088023088023</v>
      </c>
      <c r="CP42" s="28">
        <f t="shared" si="54"/>
        <v>0.9919422032378844</v>
      </c>
      <c r="CQ42" s="27">
        <f t="shared" si="55"/>
        <v>6.9675318273129561E-2</v>
      </c>
      <c r="CR42" s="54">
        <v>0.08</v>
      </c>
      <c r="CS42" s="54">
        <v>0.18</v>
      </c>
      <c r="CT42" s="54">
        <v>0.1</v>
      </c>
      <c r="CU42" s="54">
        <v>0.11</v>
      </c>
      <c r="CV42" s="54">
        <v>0.23</v>
      </c>
      <c r="CW42" s="54">
        <v>0.3</v>
      </c>
      <c r="CX42" s="55">
        <v>0.26</v>
      </c>
      <c r="CY42" s="55">
        <v>0.21</v>
      </c>
      <c r="CZ42" s="55">
        <v>0.05</v>
      </c>
      <c r="DA42" s="54">
        <v>-0.13</v>
      </c>
      <c r="DB42" s="54">
        <v>0.2</v>
      </c>
      <c r="DC42" s="54">
        <v>0.33</v>
      </c>
      <c r="DD42" s="54">
        <v>7.0000000000000007E-2</v>
      </c>
      <c r="DE42" s="54">
        <v>0.14000000000000001</v>
      </c>
      <c r="DF42" s="54">
        <v>0.12</v>
      </c>
      <c r="DG42" s="54">
        <v>0.21</v>
      </c>
      <c r="DH42" s="54">
        <v>0.2</v>
      </c>
      <c r="DI42" s="54">
        <v>0.27</v>
      </c>
      <c r="DJ42">
        <v>0.32</v>
      </c>
      <c r="DK42">
        <v>0.41</v>
      </c>
      <c r="DL42">
        <v>0.09</v>
      </c>
      <c r="DM42">
        <v>0.15</v>
      </c>
      <c r="DN42">
        <v>0.26</v>
      </c>
      <c r="DO42">
        <v>0.06</v>
      </c>
      <c r="DP42">
        <v>0.03</v>
      </c>
      <c r="DQ42">
        <v>0.22</v>
      </c>
      <c r="DR42">
        <v>0.27</v>
      </c>
      <c r="DS42" s="54">
        <v>0.01</v>
      </c>
      <c r="DT42" s="54">
        <v>0.2</v>
      </c>
      <c r="DU42" s="54">
        <v>0.19</v>
      </c>
      <c r="DV42" s="54">
        <v>0.04</v>
      </c>
      <c r="DW42" s="54">
        <v>0.15</v>
      </c>
      <c r="DX42" s="54">
        <v>0.1</v>
      </c>
      <c r="DY42" s="54">
        <v>0.09</v>
      </c>
      <c r="DZ42" s="54">
        <v>0.26</v>
      </c>
      <c r="EA42" s="54">
        <v>0.36</v>
      </c>
      <c r="EB42" t="s">
        <v>98</v>
      </c>
      <c r="EC42" t="s">
        <v>100</v>
      </c>
      <c r="EE42" t="s">
        <v>102</v>
      </c>
      <c r="EF42" t="s">
        <v>148</v>
      </c>
      <c r="EG42" t="s">
        <v>154</v>
      </c>
      <c r="EI42" t="s">
        <v>155</v>
      </c>
      <c r="EJ42" t="s">
        <v>151</v>
      </c>
      <c r="EK42" t="s">
        <v>157</v>
      </c>
      <c r="EL42" t="s">
        <v>106</v>
      </c>
      <c r="EM42" t="s">
        <v>110</v>
      </c>
      <c r="EN42" t="s">
        <v>111</v>
      </c>
      <c r="EO42" t="s">
        <v>114</v>
      </c>
      <c r="EP42" t="s">
        <v>116</v>
      </c>
    </row>
    <row r="43" spans="1:146" ht="28" customHeight="1" x14ac:dyDescent="0.2">
      <c r="A43" s="37" t="s">
        <v>41</v>
      </c>
      <c r="B43" s="10">
        <v>40</v>
      </c>
      <c r="C43" s="11">
        <v>39</v>
      </c>
      <c r="D43" s="11">
        <v>42</v>
      </c>
      <c r="E43" s="15">
        <v>10</v>
      </c>
      <c r="F43" s="16">
        <f t="shared" si="28"/>
        <v>0.79</v>
      </c>
      <c r="G43" s="17">
        <f t="shared" si="29"/>
        <v>0.77</v>
      </c>
      <c r="H43" s="17">
        <f t="shared" si="30"/>
        <v>0.76</v>
      </c>
      <c r="I43" s="18">
        <f t="shared" si="31"/>
        <v>0.82000000000000006</v>
      </c>
      <c r="J43" s="19">
        <f t="shared" si="32"/>
        <v>0.04</v>
      </c>
      <c r="K43" s="20">
        <f t="shared" si="33"/>
        <v>-7.0000000000000007E-2</v>
      </c>
      <c r="L43" s="20">
        <f t="shared" si="34"/>
        <v>-0.04</v>
      </c>
      <c r="M43" s="21">
        <f t="shared" si="35"/>
        <v>0.21</v>
      </c>
      <c r="N43" s="7">
        <f>_xlfn.XLOOKUP($EB43,Sheet3!$A:$A,Sheet3!$B:$B)</f>
        <v>0.38</v>
      </c>
      <c r="O43" s="7">
        <f>_xlfn.XLOOKUP($EC43,Sheet3!$A:$A,Sheet3!$B:$B)</f>
        <v>0.38</v>
      </c>
      <c r="P43" s="7">
        <f>_xlfn.XLOOKUP($ED43,Sheet3!$A:$A,Sheet3!$B:$B)</f>
        <v>0</v>
      </c>
      <c r="Q43" s="7">
        <f>_xlfn.XLOOKUP($EE43,Sheet3!$A:$A,Sheet3!$B:$B)</f>
        <v>0.32</v>
      </c>
      <c r="R43" s="7">
        <f>_xlfn.XLOOKUP($EF43,Sheet3!$A:$A,Sheet3!$B:$B)</f>
        <v>0.22</v>
      </c>
      <c r="S43" s="7">
        <f>_xlfn.XLOOKUP($EG43,Sheet3!$A:$A,Sheet3!$B:$B)</f>
        <v>0.2</v>
      </c>
      <c r="T43" s="7">
        <f>_xlfn.XLOOKUP($EH43,Sheet3!$A:$A,Sheet3!$B:$B)</f>
        <v>0</v>
      </c>
      <c r="U43" s="7">
        <f>_xlfn.XLOOKUP($EI43,Sheet3!$A:$A,Sheet3!$B:$B)</f>
        <v>0.25</v>
      </c>
      <c r="V43" s="7">
        <f>_xlfn.XLOOKUP($EJ43,Sheet3!$A:$A,Sheet3!$B:$B)</f>
        <v>0.16</v>
      </c>
      <c r="W43" s="7">
        <f>_xlfn.XLOOKUP($EK43,Sheet3!$A:$A,Sheet3!$B:$B)</f>
        <v>0.15</v>
      </c>
      <c r="X43" s="7">
        <f>_xlfn.XLOOKUP($EL43,Sheet3!$A:$A,Sheet3!$B:$B)</f>
        <v>0.17</v>
      </c>
      <c r="Y43" s="7">
        <f>_xlfn.XLOOKUP($EM43,Sheet3!$A:$A,Sheet3!$B:$B)</f>
        <v>0.13</v>
      </c>
      <c r="Z43" s="7">
        <f>_xlfn.XLOOKUP($EN43,Sheet3!$A:$A,Sheet3!$B:$B)</f>
        <v>0.61</v>
      </c>
      <c r="AA43" s="7">
        <f>_xlfn.XLOOKUP($EO43,Sheet3!$A:$A,Sheet3!$B:$B)</f>
        <v>0.1</v>
      </c>
      <c r="AB43" s="7">
        <f>_xlfn.XLOOKUP($EP43,Sheet3!$A:$A,Sheet3!$B:$B)</f>
        <v>0.3</v>
      </c>
      <c r="AC43" s="7">
        <f t="shared" si="36"/>
        <v>4.46</v>
      </c>
      <c r="AD43" s="7">
        <f t="shared" si="37"/>
        <v>2.29</v>
      </c>
      <c r="AE43" s="7">
        <f>_xlfn.XLOOKUP($EB43,Sheet3!$A:$A,Sheet3!$C:$C)</f>
        <v>0.85</v>
      </c>
      <c r="AF43" s="7">
        <f>_xlfn.XLOOKUP($EC43,Sheet3!$A:$A,Sheet3!$C:$C)</f>
        <v>0.4</v>
      </c>
      <c r="AG43" s="7">
        <f>_xlfn.XLOOKUP($ED43,Sheet3!$A:$A,Sheet3!$C:$C)</f>
        <v>0</v>
      </c>
      <c r="AH43" s="7">
        <f>_xlfn.XLOOKUP($EE43,Sheet3!$A:$A,Sheet3!$C:$C)</f>
        <v>0.33</v>
      </c>
      <c r="AI43" s="7">
        <f>_xlfn.XLOOKUP($EF43,Sheet3!$A:$A,Sheet3!$C:$C)</f>
        <v>0.26</v>
      </c>
      <c r="AJ43" s="7">
        <f>_xlfn.XLOOKUP($EG43,Sheet3!$A:$A,Sheet3!$C:$C)</f>
        <v>0.25</v>
      </c>
      <c r="AK43" s="7">
        <f>_xlfn.XLOOKUP($EH43,Sheet3!$A:$A,Sheet3!$C:$C)</f>
        <v>0</v>
      </c>
      <c r="AL43" s="7">
        <f>_xlfn.XLOOKUP($EI43,Sheet3!$A:$A,Sheet3!$C:$C)</f>
        <v>0.28000000000000003</v>
      </c>
      <c r="AM43" s="7">
        <f>_xlfn.XLOOKUP($EJ43,Sheet3!$A:$A,Sheet3!$C:$C)</f>
        <v>0.16</v>
      </c>
      <c r="AN43" s="7">
        <f>_xlfn.XLOOKUP($EK43,Sheet3!$A:$A,Sheet3!$C:$C)</f>
        <v>0.17</v>
      </c>
      <c r="AO43" s="7">
        <f>_xlfn.XLOOKUP($EL43,Sheet3!$A:$A,Sheet3!$C:$C)</f>
        <v>0.21</v>
      </c>
      <c r="AP43" s="7">
        <f>_xlfn.XLOOKUP($EM43,Sheet3!$A:$A,Sheet3!$C:$C)</f>
        <v>0.17</v>
      </c>
      <c r="AQ43" s="7">
        <f>_xlfn.XLOOKUP($EN43,Sheet3!$A:$A,Sheet3!$C:$C)</f>
        <v>0.52</v>
      </c>
      <c r="AR43" s="7">
        <f>_xlfn.XLOOKUP($EO43,Sheet3!$A:$A,Sheet3!$C:$C)</f>
        <v>0.13</v>
      </c>
      <c r="AS43" s="7">
        <f>_xlfn.XLOOKUP($EP43,Sheet3!$A:$A,Sheet3!$C:$C)</f>
        <v>0.33</v>
      </c>
      <c r="AT43" s="7">
        <f t="shared" si="38"/>
        <v>6.2600000000000007</v>
      </c>
      <c r="AU43" s="7">
        <f t="shared" si="39"/>
        <v>2.5300000000000002</v>
      </c>
      <c r="AV43" s="7">
        <f>_xlfn.XLOOKUP($EB43,Sheet3!$A:$A,Sheet3!$D:$D)</f>
        <v>0.02</v>
      </c>
      <c r="AW43" s="7">
        <f>_xlfn.XLOOKUP($EC43,Sheet3!$A:$A,Sheet3!$D:$D)</f>
        <v>0.41</v>
      </c>
      <c r="AX43" s="7">
        <f>_xlfn.XLOOKUP($ED43,Sheet3!$A:$A,Sheet3!$D:$D)</f>
        <v>0</v>
      </c>
      <c r="AY43" s="7">
        <f>_xlfn.XLOOKUP($EE43,Sheet3!$A:$A,Sheet3!$D:$D)</f>
        <v>0.33</v>
      </c>
      <c r="AZ43" s="7">
        <f>_xlfn.XLOOKUP($EF43,Sheet3!$A:$A,Sheet3!$D:$D)</f>
        <v>0.15</v>
      </c>
      <c r="BA43" s="7">
        <f>_xlfn.XLOOKUP($EG43,Sheet3!$A:$A,Sheet3!$D:$D)</f>
        <v>0.14000000000000001</v>
      </c>
      <c r="BB43" s="7">
        <f>_xlfn.XLOOKUP($EH43,Sheet3!$A:$A,Sheet3!$D:$D)</f>
        <v>0</v>
      </c>
      <c r="BC43" s="7">
        <f>_xlfn.XLOOKUP($EI43,Sheet3!$A:$A,Sheet3!$D:$D)</f>
        <v>0.25</v>
      </c>
      <c r="BD43" s="7">
        <f>_xlfn.XLOOKUP($EJ43,Sheet3!$A:$A,Sheet3!$D:$D)</f>
        <v>0.16</v>
      </c>
      <c r="BE43" s="7">
        <f>_xlfn.XLOOKUP($EK43,Sheet3!$A:$A,Sheet3!$D:$D)</f>
        <v>0.14000000000000001</v>
      </c>
      <c r="BF43" s="7">
        <f>_xlfn.XLOOKUP($EL43,Sheet3!$A:$A,Sheet3!$D:$D)</f>
        <v>0.17</v>
      </c>
      <c r="BG43" s="7">
        <f>_xlfn.XLOOKUP($EM43,Sheet3!$A:$A,Sheet3!$D:$D)</f>
        <v>0.11</v>
      </c>
      <c r="BH43" s="7">
        <f>_xlfn.XLOOKUP($EN43,Sheet3!$A:$A,Sheet3!$D:$D)</f>
        <v>0.66</v>
      </c>
      <c r="BI43" s="7">
        <f>_xlfn.XLOOKUP($EO43,Sheet3!$A:$A,Sheet3!$D:$D)</f>
        <v>7.0000000000000007E-2</v>
      </c>
      <c r="BJ43" s="7">
        <f>_xlfn.XLOOKUP($EP43,Sheet3!$A:$A,Sheet3!$D:$D)</f>
        <v>0.31</v>
      </c>
      <c r="BK43" s="7">
        <f t="shared" si="40"/>
        <v>3.0999999999999996</v>
      </c>
      <c r="BL43" s="7">
        <f t="shared" si="41"/>
        <v>2.2399999999999998</v>
      </c>
      <c r="BM43" s="7">
        <f>_xlfn.XLOOKUP($EB43,Sheet3!$A:$A,Sheet3!$E:$E)</f>
        <v>0.18</v>
      </c>
      <c r="BN43" s="7">
        <f>_xlfn.XLOOKUP($EC43,Sheet3!$A:$A,Sheet3!$E:$E)</f>
        <v>0.34</v>
      </c>
      <c r="BO43" s="7">
        <f>_xlfn.XLOOKUP($ED43,Sheet3!$A:$A,Sheet3!$E:$E)</f>
        <v>0</v>
      </c>
      <c r="BP43" s="7">
        <f>_xlfn.XLOOKUP($EE43,Sheet3!$A:$A,Sheet3!$E:$E)</f>
        <v>0.28999999999999998</v>
      </c>
      <c r="BQ43" s="7">
        <f>_xlfn.XLOOKUP($EF43,Sheet3!$A:$A,Sheet3!$E:$E)</f>
        <v>0.23</v>
      </c>
      <c r="BR43" s="7">
        <f>_xlfn.XLOOKUP($EG43,Sheet3!$A:$A,Sheet3!$E:$E)</f>
        <v>0.18</v>
      </c>
      <c r="BS43" s="7">
        <f>_xlfn.XLOOKUP($EH43,Sheet3!$A:$A,Sheet3!$E:$E)</f>
        <v>0</v>
      </c>
      <c r="BT43" s="7">
        <f>_xlfn.XLOOKUP($EI43,Sheet3!$A:$A,Sheet3!$E:$E)</f>
        <v>0.21</v>
      </c>
      <c r="BU43" s="7">
        <f>_xlfn.XLOOKUP($EJ43,Sheet3!$A:$A,Sheet3!$E:$E)</f>
        <v>0.16</v>
      </c>
      <c r="BV43" s="7">
        <f>_xlfn.XLOOKUP($EK43,Sheet3!$A:$A,Sheet3!$E:$E)</f>
        <v>0.14000000000000001</v>
      </c>
      <c r="BW43" s="7">
        <f>_xlfn.XLOOKUP($EL43,Sheet3!$A:$A,Sheet3!$E:$E)</f>
        <v>0.12</v>
      </c>
      <c r="BX43" s="7">
        <f>_xlfn.XLOOKUP($EM43,Sheet3!$A:$A,Sheet3!$E:$E)</f>
        <v>0.1</v>
      </c>
      <c r="BY43" s="7">
        <f>_xlfn.XLOOKUP($EN43,Sheet3!$A:$A,Sheet3!$E:$E)</f>
        <v>0.65</v>
      </c>
      <c r="BZ43" s="7">
        <f>_xlfn.XLOOKUP($EO43,Sheet3!$A:$A,Sheet3!$E:$E)</f>
        <v>0.09</v>
      </c>
      <c r="CA43" s="7">
        <f>_xlfn.XLOOKUP($EP43,Sheet3!$A:$A,Sheet3!$E:$E)</f>
        <v>0.26</v>
      </c>
      <c r="CB43" s="7">
        <f t="shared" si="42"/>
        <v>3.6100000000000003</v>
      </c>
      <c r="CC43" s="7">
        <f t="shared" si="43"/>
        <v>2.06</v>
      </c>
      <c r="CD43" s="22">
        <f t="shared" si="44"/>
        <v>6.75</v>
      </c>
      <c r="CE43" s="53">
        <v>22</v>
      </c>
      <c r="CF43" s="23">
        <f t="shared" si="45"/>
        <v>5.34</v>
      </c>
      <c r="CG43" s="23">
        <f t="shared" si="46"/>
        <v>5.67</v>
      </c>
      <c r="CH43" s="23">
        <v>40</v>
      </c>
      <c r="CI43" s="24">
        <f t="shared" si="47"/>
        <v>8.7900000000000009</v>
      </c>
      <c r="CJ43" s="20">
        <f t="shared" si="48"/>
        <v>3.1600000000000003E-2</v>
      </c>
      <c r="CK43" s="20">
        <f t="shared" si="49"/>
        <v>-5.3900000000000003E-2</v>
      </c>
      <c r="CL43" s="20">
        <f t="shared" si="50"/>
        <v>-3.04E-2</v>
      </c>
      <c r="CM43" s="20">
        <f t="shared" si="51"/>
        <v>0.17220000000000002</v>
      </c>
      <c r="CN43" s="25">
        <f t="shared" si="52"/>
        <v>1.3914704343275772</v>
      </c>
      <c r="CO43" s="28">
        <f t="shared" si="53"/>
        <v>0.39078548085901027</v>
      </c>
      <c r="CP43" s="28">
        <f t="shared" si="54"/>
        <v>0.53439856562780164</v>
      </c>
      <c r="CQ43" s="27">
        <f t="shared" si="55"/>
        <v>1.9321357266979704</v>
      </c>
      <c r="CR43" s="54">
        <v>0.08</v>
      </c>
      <c r="CS43" s="54">
        <v>0.18</v>
      </c>
      <c r="CT43" s="54">
        <v>0.14000000000000001</v>
      </c>
      <c r="CU43" s="54">
        <v>0.08</v>
      </c>
      <c r="CV43" s="54">
        <v>0.28999999999999998</v>
      </c>
      <c r="CW43" s="54">
        <v>0.21</v>
      </c>
      <c r="CX43" s="55">
        <v>0.27</v>
      </c>
      <c r="CY43" s="55">
        <v>0.23</v>
      </c>
      <c r="CZ43" s="55">
        <v>0.04</v>
      </c>
      <c r="DA43" s="54">
        <v>0.21</v>
      </c>
      <c r="DB43" s="54">
        <v>0.37</v>
      </c>
      <c r="DC43" s="54">
        <v>0.16</v>
      </c>
      <c r="DD43" s="54">
        <v>0.11</v>
      </c>
      <c r="DE43" s="54">
        <v>0.25</v>
      </c>
      <c r="DF43" s="54">
        <v>0.12</v>
      </c>
      <c r="DG43" s="54">
        <v>0.04</v>
      </c>
      <c r="DH43" s="54">
        <v>0.3</v>
      </c>
      <c r="DI43" s="54">
        <v>0.18</v>
      </c>
      <c r="DJ43" s="54">
        <v>-7.0000000000000007E-2</v>
      </c>
      <c r="DK43" s="54">
        <v>0.22</v>
      </c>
      <c r="DL43" s="54">
        <v>0.28999999999999998</v>
      </c>
      <c r="DM43" s="54">
        <v>7.0000000000000007E-2</v>
      </c>
      <c r="DN43" s="54">
        <v>0.15</v>
      </c>
      <c r="DO43" s="54">
        <v>0.16</v>
      </c>
      <c r="DP43" s="54">
        <v>0.13</v>
      </c>
      <c r="DQ43" s="54">
        <v>0.26</v>
      </c>
      <c r="DR43" s="54">
        <v>0.23</v>
      </c>
      <c r="DS43" s="54">
        <v>-0.04</v>
      </c>
      <c r="DT43" s="54">
        <v>0.2</v>
      </c>
      <c r="DU43" s="54">
        <v>0.24</v>
      </c>
      <c r="DV43" s="54">
        <v>7.0000000000000007E-2</v>
      </c>
      <c r="DW43" s="54">
        <v>0.14000000000000001</v>
      </c>
      <c r="DX43" s="54">
        <v>0.16</v>
      </c>
      <c r="DY43" s="54">
        <v>0.09</v>
      </c>
      <c r="DZ43" s="54">
        <v>0.32</v>
      </c>
      <c r="EA43" s="54">
        <v>0.24</v>
      </c>
      <c r="EB43" t="s">
        <v>99</v>
      </c>
      <c r="EC43" t="s">
        <v>100</v>
      </c>
      <c r="EE43" t="s">
        <v>102</v>
      </c>
      <c r="EF43" t="s">
        <v>148</v>
      </c>
      <c r="EG43" t="s">
        <v>154</v>
      </c>
      <c r="EI43" t="s">
        <v>150</v>
      </c>
      <c r="EJ43" t="s">
        <v>156</v>
      </c>
      <c r="EK43" t="s">
        <v>157</v>
      </c>
      <c r="EL43" t="s">
        <v>106</v>
      </c>
      <c r="EM43" t="s">
        <v>110</v>
      </c>
      <c r="EN43" t="s">
        <v>111</v>
      </c>
      <c r="EO43" t="s">
        <v>114</v>
      </c>
      <c r="EP43" t="s">
        <v>117</v>
      </c>
    </row>
    <row r="44" spans="1:146" ht="28" customHeight="1" x14ac:dyDescent="0.2">
      <c r="A44" s="36" t="s">
        <v>71</v>
      </c>
      <c r="B44" s="10">
        <v>41</v>
      </c>
      <c r="C44" s="11">
        <v>23</v>
      </c>
      <c r="D44" s="11">
        <v>29</v>
      </c>
      <c r="E44" s="12">
        <v>38</v>
      </c>
      <c r="F44" s="16">
        <f t="shared" si="28"/>
        <v>0.62</v>
      </c>
      <c r="G44" s="17">
        <f t="shared" si="29"/>
        <v>0.61</v>
      </c>
      <c r="H44" s="17">
        <f t="shared" si="30"/>
        <v>0.62</v>
      </c>
      <c r="I44" s="18">
        <f t="shared" si="31"/>
        <v>0.62</v>
      </c>
      <c r="J44" s="19">
        <f t="shared" si="32"/>
        <v>0.08</v>
      </c>
      <c r="K44" s="20">
        <f t="shared" si="33"/>
        <v>0.13</v>
      </c>
      <c r="L44" s="20">
        <f t="shared" si="34"/>
        <v>0.08</v>
      </c>
      <c r="M44" s="21">
        <f t="shared" si="35"/>
        <v>7.0000000000000007E-2</v>
      </c>
      <c r="N44" s="7">
        <f>_xlfn.XLOOKUP($EB44,Sheet3!$A:$A,Sheet3!$B:$B)</f>
        <v>0.39</v>
      </c>
      <c r="O44" s="7">
        <f>_xlfn.XLOOKUP($EC44,Sheet3!$A:$A,Sheet3!$B:$B)</f>
        <v>0.28999999999999998</v>
      </c>
      <c r="P44" s="7">
        <f>_xlfn.XLOOKUP($ED44,Sheet3!$A:$A,Sheet3!$B:$B)</f>
        <v>0</v>
      </c>
      <c r="Q44" s="7">
        <f>_xlfn.XLOOKUP($EE44,Sheet3!$A:$A,Sheet3!$B:$B)</f>
        <v>0.32</v>
      </c>
      <c r="R44" s="7">
        <f>_xlfn.XLOOKUP($EF44,Sheet3!$A:$A,Sheet3!$B:$B)</f>
        <v>0.22</v>
      </c>
      <c r="S44" s="7">
        <f>_xlfn.XLOOKUP($EG44,Sheet3!$A:$A,Sheet3!$B:$B)</f>
        <v>0.2</v>
      </c>
      <c r="T44" s="7">
        <f>_xlfn.XLOOKUP($EH44,Sheet3!$A:$A,Sheet3!$B:$B)</f>
        <v>0</v>
      </c>
      <c r="U44" s="7">
        <f>_xlfn.XLOOKUP($EI44,Sheet3!$A:$A,Sheet3!$B:$B)</f>
        <v>0.17</v>
      </c>
      <c r="V44" s="7">
        <f>_xlfn.XLOOKUP($EJ44,Sheet3!$A:$A,Sheet3!$B:$B)</f>
        <v>0.16</v>
      </c>
      <c r="W44" s="7">
        <f>_xlfn.XLOOKUP($EK44,Sheet3!$A:$A,Sheet3!$B:$B)</f>
        <v>0.15</v>
      </c>
      <c r="X44" s="7">
        <f>_xlfn.XLOOKUP($EL44,Sheet3!$A:$A,Sheet3!$B:$B)</f>
        <v>0.14000000000000001</v>
      </c>
      <c r="Y44" s="7">
        <f>_xlfn.XLOOKUP($EM44,Sheet3!$A:$A,Sheet3!$B:$B)</f>
        <v>0.14000000000000001</v>
      </c>
      <c r="Z44" s="7">
        <f>_xlfn.XLOOKUP($EN44,Sheet3!$A:$A,Sheet3!$B:$B)</f>
        <v>0.03</v>
      </c>
      <c r="AA44" s="7">
        <f>_xlfn.XLOOKUP($EO44,Sheet3!$A:$A,Sheet3!$B:$B)</f>
        <v>0.18</v>
      </c>
      <c r="AB44" s="7">
        <f>_xlfn.XLOOKUP($EP44,Sheet3!$A:$A,Sheet3!$B:$B)</f>
        <v>0.3</v>
      </c>
      <c r="AC44" s="7">
        <f t="shared" si="36"/>
        <v>2.87</v>
      </c>
      <c r="AD44" s="7">
        <f t="shared" si="37"/>
        <v>1.9099999999999997</v>
      </c>
      <c r="AE44" s="7">
        <f>_xlfn.XLOOKUP($EB44,Sheet3!$A:$A,Sheet3!$C:$C)</f>
        <v>0.04</v>
      </c>
      <c r="AF44" s="7">
        <f>_xlfn.XLOOKUP($EC44,Sheet3!$A:$A,Sheet3!$C:$C)</f>
        <v>0.28999999999999998</v>
      </c>
      <c r="AG44" s="7">
        <f>_xlfn.XLOOKUP($ED44,Sheet3!$A:$A,Sheet3!$C:$C)</f>
        <v>0</v>
      </c>
      <c r="AH44" s="7">
        <f>_xlfn.XLOOKUP($EE44,Sheet3!$A:$A,Sheet3!$C:$C)</f>
        <v>0.33</v>
      </c>
      <c r="AI44" s="7">
        <f>_xlfn.XLOOKUP($EF44,Sheet3!$A:$A,Sheet3!$C:$C)</f>
        <v>0.26</v>
      </c>
      <c r="AJ44" s="7">
        <f>_xlfn.XLOOKUP($EG44,Sheet3!$A:$A,Sheet3!$C:$C)</f>
        <v>0.25</v>
      </c>
      <c r="AK44" s="7">
        <f>_xlfn.XLOOKUP($EH44,Sheet3!$A:$A,Sheet3!$C:$C)</f>
        <v>0</v>
      </c>
      <c r="AL44" s="7">
        <f>_xlfn.XLOOKUP($EI44,Sheet3!$A:$A,Sheet3!$C:$C)</f>
        <v>0.18</v>
      </c>
      <c r="AM44" s="7">
        <f>_xlfn.XLOOKUP($EJ44,Sheet3!$A:$A,Sheet3!$C:$C)</f>
        <v>0.16</v>
      </c>
      <c r="AN44" s="7">
        <f>_xlfn.XLOOKUP($EK44,Sheet3!$A:$A,Sheet3!$C:$C)</f>
        <v>0.17</v>
      </c>
      <c r="AO44" s="7">
        <f>_xlfn.XLOOKUP($EL44,Sheet3!$A:$A,Sheet3!$C:$C)</f>
        <v>0.13</v>
      </c>
      <c r="AP44" s="7">
        <f>_xlfn.XLOOKUP($EM44,Sheet3!$A:$A,Sheet3!$C:$C)</f>
        <v>7.0000000000000007E-2</v>
      </c>
      <c r="AQ44" s="7">
        <f>_xlfn.XLOOKUP($EN44,Sheet3!$A:$A,Sheet3!$C:$C)</f>
        <v>0.04</v>
      </c>
      <c r="AR44" s="7">
        <f>_xlfn.XLOOKUP($EO44,Sheet3!$A:$A,Sheet3!$C:$C)</f>
        <v>0.11</v>
      </c>
      <c r="AS44" s="7">
        <f>_xlfn.XLOOKUP($EP44,Sheet3!$A:$A,Sheet3!$C:$C)</f>
        <v>0.33</v>
      </c>
      <c r="AT44" s="7">
        <f t="shared" si="38"/>
        <v>1.26</v>
      </c>
      <c r="AU44" s="7">
        <f t="shared" si="39"/>
        <v>2.0199999999999996</v>
      </c>
      <c r="AV44" s="7">
        <f>_xlfn.XLOOKUP($EB44,Sheet3!$A:$A,Sheet3!$D:$D)</f>
        <v>0.91</v>
      </c>
      <c r="AW44" s="7">
        <f>_xlfn.XLOOKUP($EC44,Sheet3!$A:$A,Sheet3!$D:$D)</f>
        <v>0.28000000000000003</v>
      </c>
      <c r="AX44" s="7">
        <f>_xlfn.XLOOKUP($ED44,Sheet3!$A:$A,Sheet3!$D:$D)</f>
        <v>0</v>
      </c>
      <c r="AY44" s="7">
        <f>_xlfn.XLOOKUP($EE44,Sheet3!$A:$A,Sheet3!$D:$D)</f>
        <v>0.33</v>
      </c>
      <c r="AZ44" s="7">
        <f>_xlfn.XLOOKUP($EF44,Sheet3!$A:$A,Sheet3!$D:$D)</f>
        <v>0.15</v>
      </c>
      <c r="BA44" s="7">
        <f>_xlfn.XLOOKUP($EG44,Sheet3!$A:$A,Sheet3!$D:$D)</f>
        <v>0.14000000000000001</v>
      </c>
      <c r="BB44" s="7">
        <f>_xlfn.XLOOKUP($EH44,Sheet3!$A:$A,Sheet3!$D:$D)</f>
        <v>0</v>
      </c>
      <c r="BC44" s="7">
        <f>_xlfn.XLOOKUP($EI44,Sheet3!$A:$A,Sheet3!$D:$D)</f>
        <v>0.17</v>
      </c>
      <c r="BD44" s="7">
        <f>_xlfn.XLOOKUP($EJ44,Sheet3!$A:$A,Sheet3!$D:$D)</f>
        <v>0.16</v>
      </c>
      <c r="BE44" s="7">
        <f>_xlfn.XLOOKUP($EK44,Sheet3!$A:$A,Sheet3!$D:$D)</f>
        <v>0.14000000000000001</v>
      </c>
      <c r="BF44" s="7">
        <f>_xlfn.XLOOKUP($EL44,Sheet3!$A:$A,Sheet3!$D:$D)</f>
        <v>0.11</v>
      </c>
      <c r="BG44" s="7">
        <f>_xlfn.XLOOKUP($EM44,Sheet3!$A:$A,Sheet3!$D:$D)</f>
        <v>0.22</v>
      </c>
      <c r="BH44" s="7">
        <f>_xlfn.XLOOKUP($EN44,Sheet3!$A:$A,Sheet3!$D:$D)</f>
        <v>0.03</v>
      </c>
      <c r="BI44" s="7">
        <f>_xlfn.XLOOKUP($EO44,Sheet3!$A:$A,Sheet3!$D:$D)</f>
        <v>0.31</v>
      </c>
      <c r="BJ44" s="7">
        <f>_xlfn.XLOOKUP($EP44,Sheet3!$A:$A,Sheet3!$D:$D)</f>
        <v>0.31</v>
      </c>
      <c r="BK44" s="7">
        <f t="shared" si="40"/>
        <v>5.339999999999999</v>
      </c>
      <c r="BL44" s="7">
        <f t="shared" si="41"/>
        <v>1.7100000000000002</v>
      </c>
      <c r="BM44" s="7">
        <f>_xlfn.XLOOKUP($EB44,Sheet3!$A:$A,Sheet3!$E:$E)</f>
        <v>0.31</v>
      </c>
      <c r="BN44" s="7">
        <f>_xlfn.XLOOKUP($EC44,Sheet3!$A:$A,Sheet3!$E:$E)</f>
        <v>0.31</v>
      </c>
      <c r="BO44" s="7">
        <f>_xlfn.XLOOKUP($ED44,Sheet3!$A:$A,Sheet3!$E:$E)</f>
        <v>0</v>
      </c>
      <c r="BP44" s="7">
        <f>_xlfn.XLOOKUP($EE44,Sheet3!$A:$A,Sheet3!$E:$E)</f>
        <v>0.28999999999999998</v>
      </c>
      <c r="BQ44" s="7">
        <f>_xlfn.XLOOKUP($EF44,Sheet3!$A:$A,Sheet3!$E:$E)</f>
        <v>0.23</v>
      </c>
      <c r="BR44" s="7">
        <f>_xlfn.XLOOKUP($EG44,Sheet3!$A:$A,Sheet3!$E:$E)</f>
        <v>0.18</v>
      </c>
      <c r="BS44" s="7">
        <f>_xlfn.XLOOKUP($EH44,Sheet3!$A:$A,Sheet3!$E:$E)</f>
        <v>0</v>
      </c>
      <c r="BT44" s="7">
        <f>_xlfn.XLOOKUP($EI44,Sheet3!$A:$A,Sheet3!$E:$E)</f>
        <v>0.15</v>
      </c>
      <c r="BU44" s="7">
        <f>_xlfn.XLOOKUP($EJ44,Sheet3!$A:$A,Sheet3!$E:$E)</f>
        <v>0.16</v>
      </c>
      <c r="BV44" s="7">
        <f>_xlfn.XLOOKUP($EK44,Sheet3!$A:$A,Sheet3!$E:$E)</f>
        <v>0.14000000000000001</v>
      </c>
      <c r="BW44" s="7">
        <f>_xlfn.XLOOKUP($EL44,Sheet3!$A:$A,Sheet3!$E:$E)</f>
        <v>0.18</v>
      </c>
      <c r="BX44" s="7">
        <f>_xlfn.XLOOKUP($EM44,Sheet3!$A:$A,Sheet3!$E:$E)</f>
        <v>0.16</v>
      </c>
      <c r="BY44" s="7">
        <f>_xlfn.XLOOKUP($EN44,Sheet3!$A:$A,Sheet3!$E:$E)</f>
        <v>0.03</v>
      </c>
      <c r="BZ44" s="7">
        <f>_xlfn.XLOOKUP($EO44,Sheet3!$A:$A,Sheet3!$E:$E)</f>
        <v>0.14000000000000001</v>
      </c>
      <c r="CA44" s="7">
        <f>_xlfn.XLOOKUP($EP44,Sheet3!$A:$A,Sheet3!$E:$E)</f>
        <v>0.26</v>
      </c>
      <c r="CB44" s="7">
        <f t="shared" si="42"/>
        <v>2.5</v>
      </c>
      <c r="CC44" s="7">
        <f t="shared" si="43"/>
        <v>1.9699999999999995</v>
      </c>
      <c r="CD44" s="22">
        <f t="shared" si="44"/>
        <v>4.7799999999999994</v>
      </c>
      <c r="CE44" s="53">
        <v>8</v>
      </c>
      <c r="CF44" s="23">
        <f t="shared" si="45"/>
        <v>7.0499999999999989</v>
      </c>
      <c r="CG44" s="23">
        <f t="shared" si="46"/>
        <v>4.47</v>
      </c>
      <c r="CH44" s="23">
        <v>8</v>
      </c>
      <c r="CI44" s="24">
        <f t="shared" si="47"/>
        <v>3.2799999999999994</v>
      </c>
      <c r="CJ44" s="20">
        <f t="shared" si="48"/>
        <v>4.9599999999999998E-2</v>
      </c>
      <c r="CK44" s="20">
        <f t="shared" si="49"/>
        <v>7.9299999999999995E-2</v>
      </c>
      <c r="CL44" s="20">
        <f t="shared" si="50"/>
        <v>4.9599999999999998E-2</v>
      </c>
      <c r="CM44" s="20">
        <f t="shared" si="51"/>
        <v>4.3400000000000001E-2</v>
      </c>
      <c r="CN44" s="25">
        <f t="shared" si="52"/>
        <v>1.3557416128844699</v>
      </c>
      <c r="CO44" s="26">
        <f t="shared" si="53"/>
        <v>0.99086187505305134</v>
      </c>
      <c r="CP44" s="26">
        <f t="shared" si="54"/>
        <v>1.2553815324579443</v>
      </c>
      <c r="CQ44" s="27">
        <f t="shared" si="55"/>
        <v>0.60685226950616822</v>
      </c>
      <c r="CR44" s="54">
        <v>0.06</v>
      </c>
      <c r="CS44" s="54">
        <v>0.15</v>
      </c>
      <c r="CT44" s="54">
        <v>0.09</v>
      </c>
      <c r="CU44" s="54">
        <v>0.04</v>
      </c>
      <c r="CV44" s="54">
        <v>0.28000000000000003</v>
      </c>
      <c r="CW44" s="54">
        <v>0.38</v>
      </c>
      <c r="CX44" s="55">
        <v>0.21</v>
      </c>
      <c r="CY44" s="55">
        <v>0.13</v>
      </c>
      <c r="CZ44" s="55">
        <v>0.08</v>
      </c>
      <c r="DA44" s="54">
        <v>7.0000000000000007E-2</v>
      </c>
      <c r="DB44" s="54">
        <v>0.2</v>
      </c>
      <c r="DC44" s="54">
        <v>0.13</v>
      </c>
      <c r="DD44" s="54">
        <v>0.06</v>
      </c>
      <c r="DE44" s="54">
        <v>0.14000000000000001</v>
      </c>
      <c r="DF44" s="54">
        <v>0.09</v>
      </c>
      <c r="DG44" s="54">
        <v>0.04</v>
      </c>
      <c r="DH44" s="54">
        <v>0.28999999999999998</v>
      </c>
      <c r="DI44" s="54">
        <v>0.38</v>
      </c>
      <c r="DJ44" s="54">
        <v>0.13</v>
      </c>
      <c r="DK44" s="54">
        <v>0.25</v>
      </c>
      <c r="DL44" s="54">
        <v>0.12</v>
      </c>
      <c r="DM44" s="54">
        <v>0.08</v>
      </c>
      <c r="DN44" s="54">
        <v>0.16</v>
      </c>
      <c r="DO44" s="54">
        <v>0.09</v>
      </c>
      <c r="DP44" s="54">
        <v>0.03</v>
      </c>
      <c r="DQ44" s="54">
        <v>0.25</v>
      </c>
      <c r="DR44" s="54">
        <v>0.39</v>
      </c>
      <c r="DS44" s="54">
        <v>0.08</v>
      </c>
      <c r="DT44" s="54">
        <v>0.2</v>
      </c>
      <c r="DU44" s="54">
        <v>0.12</v>
      </c>
      <c r="DV44" s="54">
        <v>0.04</v>
      </c>
      <c r="DW44" s="54">
        <v>0.15</v>
      </c>
      <c r="DX44" s="54">
        <v>0.09</v>
      </c>
      <c r="DY44" s="54">
        <v>0.03</v>
      </c>
      <c r="DZ44" s="54">
        <v>0.3</v>
      </c>
      <c r="EA44" s="54">
        <v>0.38</v>
      </c>
      <c r="EB44" t="s">
        <v>98</v>
      </c>
      <c r="EC44" t="s">
        <v>101</v>
      </c>
      <c r="EE44" t="s">
        <v>102</v>
      </c>
      <c r="EF44" t="s">
        <v>148</v>
      </c>
      <c r="EG44" t="s">
        <v>154</v>
      </c>
      <c r="EI44" t="s">
        <v>155</v>
      </c>
      <c r="EJ44" t="s">
        <v>156</v>
      </c>
      <c r="EK44" t="s">
        <v>157</v>
      </c>
      <c r="EL44" t="s">
        <v>107</v>
      </c>
      <c r="EM44" t="s">
        <v>113</v>
      </c>
      <c r="EN44" t="s">
        <v>115</v>
      </c>
      <c r="EO44" t="s">
        <v>112</v>
      </c>
      <c r="EP44" t="s">
        <v>117</v>
      </c>
    </row>
    <row r="45" spans="1:146" ht="28" customHeight="1" x14ac:dyDescent="0.2">
      <c r="A45" s="36" t="s">
        <v>67</v>
      </c>
      <c r="B45" s="10">
        <v>42</v>
      </c>
      <c r="C45" s="11">
        <v>44</v>
      </c>
      <c r="D45" s="11">
        <v>40</v>
      </c>
      <c r="E45" s="12">
        <v>15</v>
      </c>
      <c r="F45" s="16">
        <f t="shared" si="28"/>
        <v>0.72</v>
      </c>
      <c r="G45" s="17">
        <f t="shared" si="29"/>
        <v>0.71</v>
      </c>
      <c r="H45" s="17">
        <f t="shared" si="30"/>
        <v>0.7</v>
      </c>
      <c r="I45" s="18">
        <f t="shared" si="31"/>
        <v>0.75</v>
      </c>
      <c r="J45" s="19">
        <f t="shared" si="32"/>
        <v>7.0000000000000007E-2</v>
      </c>
      <c r="K45" s="20">
        <f t="shared" si="33"/>
        <v>-0.03</v>
      </c>
      <c r="L45" s="20">
        <f t="shared" si="34"/>
        <v>0.01</v>
      </c>
      <c r="M45" s="21">
        <f t="shared" si="35"/>
        <v>0.21</v>
      </c>
      <c r="N45" s="7">
        <f>_xlfn.XLOOKUP($EB45,Sheet3!$A:$A,Sheet3!$B:$B)</f>
        <v>0.38</v>
      </c>
      <c r="O45" s="7">
        <f>_xlfn.XLOOKUP($EC45,Sheet3!$A:$A,Sheet3!$B:$B)</f>
        <v>0.28999999999999998</v>
      </c>
      <c r="P45" s="7">
        <f>_xlfn.XLOOKUP($ED45,Sheet3!$A:$A,Sheet3!$B:$B)</f>
        <v>0</v>
      </c>
      <c r="Q45" s="7">
        <f>_xlfn.XLOOKUP($EE45,Sheet3!$A:$A,Sheet3!$B:$B)</f>
        <v>0.32</v>
      </c>
      <c r="R45" s="7">
        <f>_xlfn.XLOOKUP($EF45,Sheet3!$A:$A,Sheet3!$B:$B)</f>
        <v>0.22</v>
      </c>
      <c r="S45" s="7">
        <f>_xlfn.XLOOKUP($EG45,Sheet3!$A:$A,Sheet3!$B:$B)</f>
        <v>0.2</v>
      </c>
      <c r="T45" s="7">
        <f>_xlfn.XLOOKUP($EH45,Sheet3!$A:$A,Sheet3!$B:$B)</f>
        <v>0</v>
      </c>
      <c r="U45" s="7">
        <f>_xlfn.XLOOKUP($EI45,Sheet3!$A:$A,Sheet3!$B:$B)</f>
        <v>0.17</v>
      </c>
      <c r="V45" s="7">
        <f>_xlfn.XLOOKUP($EJ45,Sheet3!$A:$A,Sheet3!$B:$B)</f>
        <v>0.16</v>
      </c>
      <c r="W45" s="7">
        <f>_xlfn.XLOOKUP($EK45,Sheet3!$A:$A,Sheet3!$B:$B)</f>
        <v>0.15</v>
      </c>
      <c r="X45" s="7">
        <f>_xlfn.XLOOKUP($EL45,Sheet3!$A:$A,Sheet3!$B:$B)</f>
        <v>0.08</v>
      </c>
      <c r="Y45" s="7">
        <f>_xlfn.XLOOKUP($EM45,Sheet3!$A:$A,Sheet3!$B:$B)</f>
        <v>0.14000000000000001</v>
      </c>
      <c r="Z45" s="7">
        <f>_xlfn.XLOOKUP($EN45,Sheet3!$A:$A,Sheet3!$B:$B)</f>
        <v>0.03</v>
      </c>
      <c r="AA45" s="7">
        <f>_xlfn.XLOOKUP($EO45,Sheet3!$A:$A,Sheet3!$B:$B)</f>
        <v>0.1</v>
      </c>
      <c r="AB45" s="7">
        <f>_xlfn.XLOOKUP($EP45,Sheet3!$A:$A,Sheet3!$B:$B)</f>
        <v>0.3</v>
      </c>
      <c r="AC45" s="7">
        <f t="shared" si="36"/>
        <v>2.75</v>
      </c>
      <c r="AD45" s="7">
        <f t="shared" si="37"/>
        <v>1.8499999999999996</v>
      </c>
      <c r="AE45" s="7">
        <f>_xlfn.XLOOKUP($EB45,Sheet3!$A:$A,Sheet3!$C:$C)</f>
        <v>0.85</v>
      </c>
      <c r="AF45" s="7">
        <f>_xlfn.XLOOKUP($EC45,Sheet3!$A:$A,Sheet3!$C:$C)</f>
        <v>0.28999999999999998</v>
      </c>
      <c r="AG45" s="7">
        <f>_xlfn.XLOOKUP($ED45,Sheet3!$A:$A,Sheet3!$C:$C)</f>
        <v>0</v>
      </c>
      <c r="AH45" s="7">
        <f>_xlfn.XLOOKUP($EE45,Sheet3!$A:$A,Sheet3!$C:$C)</f>
        <v>0.33</v>
      </c>
      <c r="AI45" s="7">
        <f>_xlfn.XLOOKUP($EF45,Sheet3!$A:$A,Sheet3!$C:$C)</f>
        <v>0.26</v>
      </c>
      <c r="AJ45" s="7">
        <f>_xlfn.XLOOKUP($EG45,Sheet3!$A:$A,Sheet3!$C:$C)</f>
        <v>0.25</v>
      </c>
      <c r="AK45" s="7">
        <f>_xlfn.XLOOKUP($EH45,Sheet3!$A:$A,Sheet3!$C:$C)</f>
        <v>0</v>
      </c>
      <c r="AL45" s="7">
        <f>_xlfn.XLOOKUP($EI45,Sheet3!$A:$A,Sheet3!$C:$C)</f>
        <v>0.18</v>
      </c>
      <c r="AM45" s="7">
        <f>_xlfn.XLOOKUP($EJ45,Sheet3!$A:$A,Sheet3!$C:$C)</f>
        <v>0.16</v>
      </c>
      <c r="AN45" s="7">
        <f>_xlfn.XLOOKUP($EK45,Sheet3!$A:$A,Sheet3!$C:$C)</f>
        <v>0.17</v>
      </c>
      <c r="AO45" s="7">
        <f>_xlfn.XLOOKUP($EL45,Sheet3!$A:$A,Sheet3!$C:$C)</f>
        <v>0.08</v>
      </c>
      <c r="AP45" s="7">
        <f>_xlfn.XLOOKUP($EM45,Sheet3!$A:$A,Sheet3!$C:$C)</f>
        <v>7.0000000000000007E-2</v>
      </c>
      <c r="AQ45" s="7">
        <f>_xlfn.XLOOKUP($EN45,Sheet3!$A:$A,Sheet3!$C:$C)</f>
        <v>0.04</v>
      </c>
      <c r="AR45" s="7">
        <f>_xlfn.XLOOKUP($EO45,Sheet3!$A:$A,Sheet3!$C:$C)</f>
        <v>0.13</v>
      </c>
      <c r="AS45" s="7">
        <f>_xlfn.XLOOKUP($EP45,Sheet3!$A:$A,Sheet3!$C:$C)</f>
        <v>0.33</v>
      </c>
      <c r="AT45" s="7">
        <f t="shared" si="38"/>
        <v>4.5199999999999996</v>
      </c>
      <c r="AU45" s="7">
        <f t="shared" si="39"/>
        <v>1.9699999999999998</v>
      </c>
      <c r="AV45" s="7">
        <f>_xlfn.XLOOKUP($EB45,Sheet3!$A:$A,Sheet3!$D:$D)</f>
        <v>0.02</v>
      </c>
      <c r="AW45" s="7">
        <f>_xlfn.XLOOKUP($EC45,Sheet3!$A:$A,Sheet3!$D:$D)</f>
        <v>0.28000000000000003</v>
      </c>
      <c r="AX45" s="7">
        <f>_xlfn.XLOOKUP($ED45,Sheet3!$A:$A,Sheet3!$D:$D)</f>
        <v>0</v>
      </c>
      <c r="AY45" s="7">
        <f>_xlfn.XLOOKUP($EE45,Sheet3!$A:$A,Sheet3!$D:$D)</f>
        <v>0.33</v>
      </c>
      <c r="AZ45" s="7">
        <f>_xlfn.XLOOKUP($EF45,Sheet3!$A:$A,Sheet3!$D:$D)</f>
        <v>0.15</v>
      </c>
      <c r="BA45" s="7">
        <f>_xlfn.XLOOKUP($EG45,Sheet3!$A:$A,Sheet3!$D:$D)</f>
        <v>0.14000000000000001</v>
      </c>
      <c r="BB45" s="7">
        <f>_xlfn.XLOOKUP($EH45,Sheet3!$A:$A,Sheet3!$D:$D)</f>
        <v>0</v>
      </c>
      <c r="BC45" s="7">
        <f>_xlfn.XLOOKUP($EI45,Sheet3!$A:$A,Sheet3!$D:$D)</f>
        <v>0.17</v>
      </c>
      <c r="BD45" s="7">
        <f>_xlfn.XLOOKUP($EJ45,Sheet3!$A:$A,Sheet3!$D:$D)</f>
        <v>0.16</v>
      </c>
      <c r="BE45" s="7">
        <f>_xlfn.XLOOKUP($EK45,Sheet3!$A:$A,Sheet3!$D:$D)</f>
        <v>0.14000000000000001</v>
      </c>
      <c r="BF45" s="7">
        <f>_xlfn.XLOOKUP($EL45,Sheet3!$A:$A,Sheet3!$D:$D)</f>
        <v>0.1</v>
      </c>
      <c r="BG45" s="7">
        <f>_xlfn.XLOOKUP($EM45,Sheet3!$A:$A,Sheet3!$D:$D)</f>
        <v>0.22</v>
      </c>
      <c r="BH45" s="7">
        <f>_xlfn.XLOOKUP($EN45,Sheet3!$A:$A,Sheet3!$D:$D)</f>
        <v>0.03</v>
      </c>
      <c r="BI45" s="7">
        <f>_xlfn.XLOOKUP($EO45,Sheet3!$A:$A,Sheet3!$D:$D)</f>
        <v>7.0000000000000007E-2</v>
      </c>
      <c r="BJ45" s="7">
        <f>_xlfn.XLOOKUP($EP45,Sheet3!$A:$A,Sheet3!$D:$D)</f>
        <v>0.31</v>
      </c>
      <c r="BK45" s="7">
        <f t="shared" si="40"/>
        <v>1.5400000000000003</v>
      </c>
      <c r="BL45" s="7">
        <f t="shared" si="41"/>
        <v>1.7000000000000002</v>
      </c>
      <c r="BM45" s="7">
        <f>_xlfn.XLOOKUP($EB45,Sheet3!$A:$A,Sheet3!$E:$E)</f>
        <v>0.18</v>
      </c>
      <c r="BN45" s="7">
        <f>_xlfn.XLOOKUP($EC45,Sheet3!$A:$A,Sheet3!$E:$E)</f>
        <v>0.31</v>
      </c>
      <c r="BO45" s="7">
        <f>_xlfn.XLOOKUP($ED45,Sheet3!$A:$A,Sheet3!$E:$E)</f>
        <v>0</v>
      </c>
      <c r="BP45" s="7">
        <f>_xlfn.XLOOKUP($EE45,Sheet3!$A:$A,Sheet3!$E:$E)</f>
        <v>0.28999999999999998</v>
      </c>
      <c r="BQ45" s="7">
        <f>_xlfn.XLOOKUP($EF45,Sheet3!$A:$A,Sheet3!$E:$E)</f>
        <v>0.23</v>
      </c>
      <c r="BR45" s="7">
        <f>_xlfn.XLOOKUP($EG45,Sheet3!$A:$A,Sheet3!$E:$E)</f>
        <v>0.18</v>
      </c>
      <c r="BS45" s="7">
        <f>_xlfn.XLOOKUP($EH45,Sheet3!$A:$A,Sheet3!$E:$E)</f>
        <v>0</v>
      </c>
      <c r="BT45" s="7">
        <f>_xlfn.XLOOKUP($EI45,Sheet3!$A:$A,Sheet3!$E:$E)</f>
        <v>0.15</v>
      </c>
      <c r="BU45" s="7">
        <f>_xlfn.XLOOKUP($EJ45,Sheet3!$A:$A,Sheet3!$E:$E)</f>
        <v>0.16</v>
      </c>
      <c r="BV45" s="7">
        <f>_xlfn.XLOOKUP($EK45,Sheet3!$A:$A,Sheet3!$E:$E)</f>
        <v>0.14000000000000001</v>
      </c>
      <c r="BW45" s="7">
        <f>_xlfn.XLOOKUP($EL45,Sheet3!$A:$A,Sheet3!$E:$E)</f>
        <v>0.06</v>
      </c>
      <c r="BX45" s="7">
        <f>_xlfn.XLOOKUP($EM45,Sheet3!$A:$A,Sheet3!$E:$E)</f>
        <v>0.16</v>
      </c>
      <c r="BY45" s="7">
        <f>_xlfn.XLOOKUP($EN45,Sheet3!$A:$A,Sheet3!$E:$E)</f>
        <v>0.03</v>
      </c>
      <c r="BZ45" s="7">
        <f>_xlfn.XLOOKUP($EO45,Sheet3!$A:$A,Sheet3!$E:$E)</f>
        <v>0.09</v>
      </c>
      <c r="CA45" s="7">
        <f>_xlfn.XLOOKUP($EP45,Sheet3!$A:$A,Sheet3!$E:$E)</f>
        <v>0.26</v>
      </c>
      <c r="CB45" s="7">
        <f t="shared" si="42"/>
        <v>1.9300000000000002</v>
      </c>
      <c r="CC45" s="7">
        <f t="shared" si="43"/>
        <v>1.8499999999999996</v>
      </c>
      <c r="CD45" s="22">
        <f t="shared" si="44"/>
        <v>4.5999999999999996</v>
      </c>
      <c r="CE45" s="53">
        <v>44</v>
      </c>
      <c r="CF45" s="23">
        <f t="shared" si="45"/>
        <v>3.24</v>
      </c>
      <c r="CG45" s="23">
        <f t="shared" si="46"/>
        <v>3.78</v>
      </c>
      <c r="CH45" s="23">
        <v>27</v>
      </c>
      <c r="CI45" s="24">
        <f t="shared" si="47"/>
        <v>6.4899999999999993</v>
      </c>
      <c r="CJ45" s="20">
        <f t="shared" si="48"/>
        <v>5.04E-2</v>
      </c>
      <c r="CK45" s="20">
        <f t="shared" si="49"/>
        <v>-2.1299999999999999E-2</v>
      </c>
      <c r="CL45" s="20">
        <f t="shared" si="50"/>
        <v>6.9999999999999993E-3</v>
      </c>
      <c r="CM45" s="20">
        <f t="shared" si="51"/>
        <v>0.1575</v>
      </c>
      <c r="CN45" s="25">
        <f t="shared" si="52"/>
        <v>1.340984940984941</v>
      </c>
      <c r="CO45" s="26">
        <f t="shared" si="53"/>
        <v>0.27310128596893302</v>
      </c>
      <c r="CP45" s="26">
        <f t="shared" si="54"/>
        <v>0.6654115909929863</v>
      </c>
      <c r="CQ45" s="27">
        <f t="shared" si="55"/>
        <v>1.5926889611910129</v>
      </c>
      <c r="CR45" s="54">
        <v>0.11</v>
      </c>
      <c r="CS45" s="54">
        <v>0.17</v>
      </c>
      <c r="CT45" s="54">
        <v>0.1</v>
      </c>
      <c r="CU45" s="54">
        <v>0.11</v>
      </c>
      <c r="CV45" s="54">
        <v>0.23</v>
      </c>
      <c r="CW45" s="54">
        <v>0.28000000000000003</v>
      </c>
      <c r="CX45" s="55">
        <v>0.28000000000000003</v>
      </c>
      <c r="CY45" s="55">
        <v>0.21</v>
      </c>
      <c r="CZ45" s="55">
        <v>7.0000000000000007E-2</v>
      </c>
      <c r="DA45" s="54">
        <v>0.21</v>
      </c>
      <c r="DB45" s="54">
        <v>0.38</v>
      </c>
      <c r="DC45" s="54">
        <v>0.17</v>
      </c>
      <c r="DD45" s="54">
        <v>0.16</v>
      </c>
      <c r="DE45" s="54">
        <v>0.22</v>
      </c>
      <c r="DF45" s="54">
        <v>0.12</v>
      </c>
      <c r="DG45" s="54">
        <v>0.04</v>
      </c>
      <c r="DH45" s="54">
        <v>0.21</v>
      </c>
      <c r="DI45" s="54">
        <v>0.25</v>
      </c>
      <c r="DJ45" s="54">
        <v>-0.03</v>
      </c>
      <c r="DK45" s="54">
        <v>0.24</v>
      </c>
      <c r="DL45" s="54">
        <v>0.27</v>
      </c>
      <c r="DM45" s="54">
        <v>0.08</v>
      </c>
      <c r="DN45" s="54">
        <v>0.16</v>
      </c>
      <c r="DO45" s="54">
        <v>0.1</v>
      </c>
      <c r="DP45" s="54">
        <v>0.18</v>
      </c>
      <c r="DQ45" s="54">
        <v>0.2</v>
      </c>
      <c r="DR45" s="54">
        <v>0.28999999999999998</v>
      </c>
      <c r="DS45" s="54">
        <v>0.01</v>
      </c>
      <c r="DT45" s="54">
        <v>0.22</v>
      </c>
      <c r="DU45" s="54">
        <v>0.21</v>
      </c>
      <c r="DV45" s="54">
        <v>0.08</v>
      </c>
      <c r="DW45" s="54">
        <v>0.14000000000000001</v>
      </c>
      <c r="DX45" s="54">
        <v>0.09</v>
      </c>
      <c r="DY45" s="54">
        <v>0.12</v>
      </c>
      <c r="DZ45" s="54">
        <v>0.28000000000000003</v>
      </c>
      <c r="EA45" s="54">
        <v>0.3</v>
      </c>
      <c r="EB45" t="s">
        <v>99</v>
      </c>
      <c r="EC45" t="s">
        <v>101</v>
      </c>
      <c r="EE45" t="s">
        <v>102</v>
      </c>
      <c r="EF45" t="s">
        <v>148</v>
      </c>
      <c r="EG45" t="s">
        <v>154</v>
      </c>
      <c r="EI45" t="s">
        <v>155</v>
      </c>
      <c r="EJ45" t="s">
        <v>156</v>
      </c>
      <c r="EK45" t="s">
        <v>157</v>
      </c>
      <c r="EL45" t="s">
        <v>105</v>
      </c>
      <c r="EM45" t="s">
        <v>113</v>
      </c>
      <c r="EN45" t="s">
        <v>115</v>
      </c>
      <c r="EO45" t="s">
        <v>114</v>
      </c>
      <c r="EP45" t="s">
        <v>117</v>
      </c>
    </row>
    <row r="46" spans="1:146" ht="28" customHeight="1" x14ac:dyDescent="0.2">
      <c r="A46" s="37" t="s">
        <v>65</v>
      </c>
      <c r="B46" s="10">
        <v>43</v>
      </c>
      <c r="C46" s="11">
        <v>30</v>
      </c>
      <c r="D46" s="11">
        <v>33</v>
      </c>
      <c r="E46" s="12">
        <v>26</v>
      </c>
      <c r="F46" s="16">
        <f t="shared" si="28"/>
        <v>0.63</v>
      </c>
      <c r="G46" s="17">
        <f t="shared" si="29"/>
        <v>0.65</v>
      </c>
      <c r="H46" s="17">
        <f t="shared" si="30"/>
        <v>0.62</v>
      </c>
      <c r="I46" s="18">
        <f t="shared" si="31"/>
        <v>0.63</v>
      </c>
      <c r="J46" s="19">
        <f t="shared" si="32"/>
        <v>0.04</v>
      </c>
      <c r="K46" s="20">
        <f t="shared" si="33"/>
        <v>0.05</v>
      </c>
      <c r="L46" s="20">
        <f t="shared" si="34"/>
        <v>0.04</v>
      </c>
      <c r="M46" s="21">
        <f t="shared" si="35"/>
        <v>0.05</v>
      </c>
      <c r="N46" s="7">
        <f>_xlfn.XLOOKUP($EB46,Sheet3!$A:$A,Sheet3!$B:$B)</f>
        <v>0.38</v>
      </c>
      <c r="O46" s="7">
        <f>_xlfn.XLOOKUP($EC46,Sheet3!$A:$A,Sheet3!$B:$B)</f>
        <v>0.38</v>
      </c>
      <c r="P46" s="7">
        <f>_xlfn.XLOOKUP($ED46,Sheet3!$A:$A,Sheet3!$B:$B)</f>
        <v>0</v>
      </c>
      <c r="Q46" s="7">
        <f>_xlfn.XLOOKUP($EE46,Sheet3!$A:$A,Sheet3!$B:$B)</f>
        <v>0.09</v>
      </c>
      <c r="R46" s="7">
        <f>_xlfn.XLOOKUP($EF46,Sheet3!$A:$A,Sheet3!$B:$B)</f>
        <v>0.22</v>
      </c>
      <c r="S46" s="7">
        <f>_xlfn.XLOOKUP($EG46,Sheet3!$A:$A,Sheet3!$B:$B)</f>
        <v>0.2</v>
      </c>
      <c r="T46" s="7">
        <f>_xlfn.XLOOKUP($EH46,Sheet3!$A:$A,Sheet3!$B:$B)</f>
        <v>0</v>
      </c>
      <c r="U46" s="7">
        <f>_xlfn.XLOOKUP($EI46,Sheet3!$A:$A,Sheet3!$B:$B)</f>
        <v>0.25</v>
      </c>
      <c r="V46" s="7">
        <f>_xlfn.XLOOKUP($EJ46,Sheet3!$A:$A,Sheet3!$B:$B)</f>
        <v>0.16</v>
      </c>
      <c r="W46" s="7">
        <f>_xlfn.XLOOKUP($EK46,Sheet3!$A:$A,Sheet3!$B:$B)</f>
        <v>0.15</v>
      </c>
      <c r="X46" s="7">
        <f>_xlfn.XLOOKUP($EL46,Sheet3!$A:$A,Sheet3!$B:$B)</f>
        <v>0.17</v>
      </c>
      <c r="Y46" s="7">
        <f>_xlfn.XLOOKUP($EM46,Sheet3!$A:$A,Sheet3!$B:$B)</f>
        <v>0.14000000000000001</v>
      </c>
      <c r="Z46" s="7">
        <f>_xlfn.XLOOKUP($EN46,Sheet3!$A:$A,Sheet3!$B:$B)</f>
        <v>0.61</v>
      </c>
      <c r="AA46" s="7">
        <f>_xlfn.XLOOKUP($EO46,Sheet3!$A:$A,Sheet3!$B:$B)</f>
        <v>0.18</v>
      </c>
      <c r="AB46" s="7">
        <f>_xlfn.XLOOKUP($EP46,Sheet3!$A:$A,Sheet3!$B:$B)</f>
        <v>0.3</v>
      </c>
      <c r="AC46" s="7">
        <f t="shared" si="36"/>
        <v>4.34</v>
      </c>
      <c r="AD46" s="7">
        <f t="shared" si="37"/>
        <v>2.29</v>
      </c>
      <c r="AE46" s="7">
        <f>_xlfn.XLOOKUP($EB46,Sheet3!$A:$A,Sheet3!$C:$C)</f>
        <v>0.85</v>
      </c>
      <c r="AF46" s="7">
        <f>_xlfn.XLOOKUP($EC46,Sheet3!$A:$A,Sheet3!$C:$C)</f>
        <v>0.4</v>
      </c>
      <c r="AG46" s="7">
        <f>_xlfn.XLOOKUP($ED46,Sheet3!$A:$A,Sheet3!$C:$C)</f>
        <v>0</v>
      </c>
      <c r="AH46" s="7">
        <f>_xlfn.XLOOKUP($EE46,Sheet3!$A:$A,Sheet3!$C:$C)</f>
        <v>7.0000000000000007E-2</v>
      </c>
      <c r="AI46" s="7">
        <f>_xlfn.XLOOKUP($EF46,Sheet3!$A:$A,Sheet3!$C:$C)</f>
        <v>0.26</v>
      </c>
      <c r="AJ46" s="7">
        <f>_xlfn.XLOOKUP($EG46,Sheet3!$A:$A,Sheet3!$C:$C)</f>
        <v>0.25</v>
      </c>
      <c r="AK46" s="7">
        <f>_xlfn.XLOOKUP($EH46,Sheet3!$A:$A,Sheet3!$C:$C)</f>
        <v>0</v>
      </c>
      <c r="AL46" s="7">
        <f>_xlfn.XLOOKUP($EI46,Sheet3!$A:$A,Sheet3!$C:$C)</f>
        <v>0.28000000000000003</v>
      </c>
      <c r="AM46" s="7">
        <f>_xlfn.XLOOKUP($EJ46,Sheet3!$A:$A,Sheet3!$C:$C)</f>
        <v>0.16</v>
      </c>
      <c r="AN46" s="7">
        <f>_xlfn.XLOOKUP($EK46,Sheet3!$A:$A,Sheet3!$C:$C)</f>
        <v>0.17</v>
      </c>
      <c r="AO46" s="7">
        <f>_xlfn.XLOOKUP($EL46,Sheet3!$A:$A,Sheet3!$C:$C)</f>
        <v>0.21</v>
      </c>
      <c r="AP46" s="7">
        <f>_xlfn.XLOOKUP($EM46,Sheet3!$A:$A,Sheet3!$C:$C)</f>
        <v>7.0000000000000007E-2</v>
      </c>
      <c r="AQ46" s="7">
        <f>_xlfn.XLOOKUP($EN46,Sheet3!$A:$A,Sheet3!$C:$C)</f>
        <v>0.52</v>
      </c>
      <c r="AR46" s="7">
        <f>_xlfn.XLOOKUP($EO46,Sheet3!$A:$A,Sheet3!$C:$C)</f>
        <v>0.11</v>
      </c>
      <c r="AS46" s="7">
        <f>_xlfn.XLOOKUP($EP46,Sheet3!$A:$A,Sheet3!$C:$C)</f>
        <v>0.33</v>
      </c>
      <c r="AT46" s="7">
        <f t="shared" si="38"/>
        <v>5.6800000000000006</v>
      </c>
      <c r="AU46" s="7">
        <f t="shared" si="39"/>
        <v>2.5300000000000002</v>
      </c>
      <c r="AV46" s="7">
        <f>_xlfn.XLOOKUP($EB46,Sheet3!$A:$A,Sheet3!$D:$D)</f>
        <v>0.02</v>
      </c>
      <c r="AW46" s="7">
        <f>_xlfn.XLOOKUP($EC46,Sheet3!$A:$A,Sheet3!$D:$D)</f>
        <v>0.41</v>
      </c>
      <c r="AX46" s="7">
        <f>_xlfn.XLOOKUP($ED46,Sheet3!$A:$A,Sheet3!$D:$D)</f>
        <v>0</v>
      </c>
      <c r="AY46" s="7">
        <f>_xlfn.XLOOKUP($EE46,Sheet3!$A:$A,Sheet3!$D:$D)</f>
        <v>0.14000000000000001</v>
      </c>
      <c r="AZ46" s="7">
        <f>_xlfn.XLOOKUP($EF46,Sheet3!$A:$A,Sheet3!$D:$D)</f>
        <v>0.15</v>
      </c>
      <c r="BA46" s="7">
        <f>_xlfn.XLOOKUP($EG46,Sheet3!$A:$A,Sheet3!$D:$D)</f>
        <v>0.14000000000000001</v>
      </c>
      <c r="BB46" s="7">
        <f>_xlfn.XLOOKUP($EH46,Sheet3!$A:$A,Sheet3!$D:$D)</f>
        <v>0</v>
      </c>
      <c r="BC46" s="7">
        <f>_xlfn.XLOOKUP($EI46,Sheet3!$A:$A,Sheet3!$D:$D)</f>
        <v>0.25</v>
      </c>
      <c r="BD46" s="7">
        <f>_xlfn.XLOOKUP($EJ46,Sheet3!$A:$A,Sheet3!$D:$D)</f>
        <v>0.16</v>
      </c>
      <c r="BE46" s="7">
        <f>_xlfn.XLOOKUP($EK46,Sheet3!$A:$A,Sheet3!$D:$D)</f>
        <v>0.14000000000000001</v>
      </c>
      <c r="BF46" s="7">
        <f>_xlfn.XLOOKUP($EL46,Sheet3!$A:$A,Sheet3!$D:$D)</f>
        <v>0.17</v>
      </c>
      <c r="BG46" s="7">
        <f>_xlfn.XLOOKUP($EM46,Sheet3!$A:$A,Sheet3!$D:$D)</f>
        <v>0.22</v>
      </c>
      <c r="BH46" s="7">
        <f>_xlfn.XLOOKUP($EN46,Sheet3!$A:$A,Sheet3!$D:$D)</f>
        <v>0.66</v>
      </c>
      <c r="BI46" s="7">
        <f>_xlfn.XLOOKUP($EO46,Sheet3!$A:$A,Sheet3!$D:$D)</f>
        <v>0.31</v>
      </c>
      <c r="BJ46" s="7">
        <f>_xlfn.XLOOKUP($EP46,Sheet3!$A:$A,Sheet3!$D:$D)</f>
        <v>0.31</v>
      </c>
      <c r="BK46" s="7">
        <f t="shared" si="40"/>
        <v>3.4800000000000004</v>
      </c>
      <c r="BL46" s="7">
        <f t="shared" si="41"/>
        <v>2.2399999999999998</v>
      </c>
      <c r="BM46" s="7">
        <f>_xlfn.XLOOKUP($EB46,Sheet3!$A:$A,Sheet3!$E:$E)</f>
        <v>0.18</v>
      </c>
      <c r="BN46" s="7">
        <f>_xlfn.XLOOKUP($EC46,Sheet3!$A:$A,Sheet3!$E:$E)</f>
        <v>0.34</v>
      </c>
      <c r="BO46" s="7">
        <f>_xlfn.XLOOKUP($ED46,Sheet3!$A:$A,Sheet3!$E:$E)</f>
        <v>0</v>
      </c>
      <c r="BP46" s="7">
        <f>_xlfn.XLOOKUP($EE46,Sheet3!$A:$A,Sheet3!$E:$E)</f>
        <v>7.0000000000000007E-2</v>
      </c>
      <c r="BQ46" s="7">
        <f>_xlfn.XLOOKUP($EF46,Sheet3!$A:$A,Sheet3!$E:$E)</f>
        <v>0.23</v>
      </c>
      <c r="BR46" s="7">
        <f>_xlfn.XLOOKUP($EG46,Sheet3!$A:$A,Sheet3!$E:$E)</f>
        <v>0.18</v>
      </c>
      <c r="BS46" s="7">
        <f>_xlfn.XLOOKUP($EH46,Sheet3!$A:$A,Sheet3!$E:$E)</f>
        <v>0</v>
      </c>
      <c r="BT46" s="7">
        <f>_xlfn.XLOOKUP($EI46,Sheet3!$A:$A,Sheet3!$E:$E)</f>
        <v>0.21</v>
      </c>
      <c r="BU46" s="7">
        <f>_xlfn.XLOOKUP($EJ46,Sheet3!$A:$A,Sheet3!$E:$E)</f>
        <v>0.16</v>
      </c>
      <c r="BV46" s="7">
        <f>_xlfn.XLOOKUP($EK46,Sheet3!$A:$A,Sheet3!$E:$E)</f>
        <v>0.14000000000000001</v>
      </c>
      <c r="BW46" s="7">
        <f>_xlfn.XLOOKUP($EL46,Sheet3!$A:$A,Sheet3!$E:$E)</f>
        <v>0.12</v>
      </c>
      <c r="BX46" s="7">
        <f>_xlfn.XLOOKUP($EM46,Sheet3!$A:$A,Sheet3!$E:$E)</f>
        <v>0.16</v>
      </c>
      <c r="BY46" s="7">
        <f>_xlfn.XLOOKUP($EN46,Sheet3!$A:$A,Sheet3!$E:$E)</f>
        <v>0.65</v>
      </c>
      <c r="BZ46" s="7">
        <f>_xlfn.XLOOKUP($EO46,Sheet3!$A:$A,Sheet3!$E:$E)</f>
        <v>0.14000000000000001</v>
      </c>
      <c r="CA46" s="7">
        <f>_xlfn.XLOOKUP($EP46,Sheet3!$A:$A,Sheet3!$E:$E)</f>
        <v>0.26</v>
      </c>
      <c r="CB46" s="7">
        <f t="shared" si="42"/>
        <v>3.62</v>
      </c>
      <c r="CC46" s="7">
        <f t="shared" si="43"/>
        <v>2.06</v>
      </c>
      <c r="CD46" s="22">
        <f t="shared" si="44"/>
        <v>6.63</v>
      </c>
      <c r="CE46" s="53">
        <v>25</v>
      </c>
      <c r="CF46" s="23">
        <f t="shared" si="45"/>
        <v>5.7200000000000006</v>
      </c>
      <c r="CG46" s="23">
        <f t="shared" si="46"/>
        <v>5.68</v>
      </c>
      <c r="CH46" s="23">
        <v>14</v>
      </c>
      <c r="CI46" s="24">
        <f t="shared" si="47"/>
        <v>8.2100000000000009</v>
      </c>
      <c r="CJ46" s="20">
        <f t="shared" si="48"/>
        <v>2.52E-2</v>
      </c>
      <c r="CK46" s="20">
        <f t="shared" si="49"/>
        <v>3.2500000000000001E-2</v>
      </c>
      <c r="CL46" s="20">
        <f t="shared" si="50"/>
        <v>2.4799999999999999E-2</v>
      </c>
      <c r="CM46" s="20">
        <f t="shared" si="51"/>
        <v>3.15E-2</v>
      </c>
      <c r="CN46" s="25">
        <f t="shared" si="52"/>
        <v>1.2873015873015874</v>
      </c>
      <c r="CO46" s="28">
        <f t="shared" si="53"/>
        <v>0.70342871997283773</v>
      </c>
      <c r="CP46" s="28">
        <f t="shared" si="54"/>
        <v>1.1617992933607553</v>
      </c>
      <c r="CQ46" s="27">
        <f t="shared" si="55"/>
        <v>1.0969161706165811</v>
      </c>
      <c r="CR46" s="54">
        <v>0.06</v>
      </c>
      <c r="CS46" s="54">
        <v>0.14000000000000001</v>
      </c>
      <c r="CT46" s="54">
        <v>0.1</v>
      </c>
      <c r="CU46" s="54">
        <v>0.05</v>
      </c>
      <c r="CV46" s="54">
        <v>0.28000000000000003</v>
      </c>
      <c r="CW46" s="54">
        <v>0.37</v>
      </c>
      <c r="CX46" s="55">
        <v>0.2</v>
      </c>
      <c r="CY46" s="55">
        <v>0.16</v>
      </c>
      <c r="CZ46" s="55">
        <v>0.04</v>
      </c>
      <c r="DA46" s="54">
        <v>0.05</v>
      </c>
      <c r="DB46" s="54">
        <v>0.21</v>
      </c>
      <c r="DC46" s="54">
        <v>0.16</v>
      </c>
      <c r="DD46" s="54">
        <v>7.0000000000000007E-2</v>
      </c>
      <c r="DE46" s="54">
        <v>0.14000000000000001</v>
      </c>
      <c r="DF46" s="54">
        <v>0.11</v>
      </c>
      <c r="DG46" s="54">
        <v>0.05</v>
      </c>
      <c r="DH46" s="54">
        <v>0.26</v>
      </c>
      <c r="DI46" s="54">
        <v>0.37</v>
      </c>
      <c r="DJ46" s="54">
        <v>0.05</v>
      </c>
      <c r="DK46" s="54">
        <v>0.23</v>
      </c>
      <c r="DL46" s="54">
        <v>0.18</v>
      </c>
      <c r="DM46" s="54">
        <v>7.0000000000000007E-2</v>
      </c>
      <c r="DN46" s="54">
        <v>0.16</v>
      </c>
      <c r="DO46" s="54">
        <v>0.12</v>
      </c>
      <c r="DP46" s="54">
        <v>7.0000000000000007E-2</v>
      </c>
      <c r="DQ46" s="54">
        <v>0.23</v>
      </c>
      <c r="DR46" s="54">
        <v>0.35</v>
      </c>
      <c r="DS46" s="54">
        <v>0.04</v>
      </c>
      <c r="DT46" s="54">
        <v>0.17</v>
      </c>
      <c r="DU46" s="54">
        <v>0.13</v>
      </c>
      <c r="DV46" s="54">
        <v>0.04</v>
      </c>
      <c r="DW46" s="54">
        <v>0.12</v>
      </c>
      <c r="DX46" s="54">
        <v>0.08</v>
      </c>
      <c r="DY46" s="54">
        <v>0.05</v>
      </c>
      <c r="DZ46" s="54">
        <v>0.32</v>
      </c>
      <c r="EA46" s="54">
        <v>0.38</v>
      </c>
      <c r="EB46" t="s">
        <v>99</v>
      </c>
      <c r="EC46" t="s">
        <v>100</v>
      </c>
      <c r="EE46" t="s">
        <v>103</v>
      </c>
      <c r="EF46" t="s">
        <v>148</v>
      </c>
      <c r="EG46" t="s">
        <v>154</v>
      </c>
      <c r="EI46" t="s">
        <v>150</v>
      </c>
      <c r="EJ46" t="s">
        <v>156</v>
      </c>
      <c r="EK46" t="s">
        <v>157</v>
      </c>
      <c r="EL46" t="s">
        <v>106</v>
      </c>
      <c r="EM46" t="s">
        <v>113</v>
      </c>
      <c r="EN46" t="s">
        <v>111</v>
      </c>
      <c r="EO46" t="s">
        <v>112</v>
      </c>
      <c r="EP46" t="s">
        <v>117</v>
      </c>
    </row>
    <row r="47" spans="1:146" ht="28" customHeight="1" x14ac:dyDescent="0.2">
      <c r="A47" s="36" t="s">
        <v>43</v>
      </c>
      <c r="B47" s="10">
        <v>44</v>
      </c>
      <c r="C47" s="11">
        <v>49</v>
      </c>
      <c r="D47" s="11">
        <v>47</v>
      </c>
      <c r="E47" s="15">
        <v>6</v>
      </c>
      <c r="F47" s="16">
        <f t="shared" si="28"/>
        <v>0.82000000000000006</v>
      </c>
      <c r="G47" s="17">
        <f t="shared" si="29"/>
        <v>0.8</v>
      </c>
      <c r="H47" s="17">
        <f t="shared" si="30"/>
        <v>0.82000000000000006</v>
      </c>
      <c r="I47" s="18">
        <f t="shared" si="31"/>
        <v>0.85</v>
      </c>
      <c r="J47" s="19">
        <f t="shared" si="32"/>
        <v>0.04</v>
      </c>
      <c r="K47" s="20">
        <f t="shared" si="33"/>
        <v>-0.18</v>
      </c>
      <c r="L47" s="20">
        <f t="shared" si="34"/>
        <v>-0.05</v>
      </c>
      <c r="M47" s="21">
        <f t="shared" si="35"/>
        <v>0.28000000000000003</v>
      </c>
      <c r="N47" s="7">
        <f>_xlfn.XLOOKUP($EB47,Sheet3!$A:$A,Sheet3!$B:$B)</f>
        <v>0.38</v>
      </c>
      <c r="O47" s="7">
        <f>_xlfn.XLOOKUP($EC47,Sheet3!$A:$A,Sheet3!$B:$B)</f>
        <v>0.38</v>
      </c>
      <c r="P47" s="7">
        <f>_xlfn.XLOOKUP($ED47,Sheet3!$A:$A,Sheet3!$B:$B)</f>
        <v>0</v>
      </c>
      <c r="Q47" s="7">
        <f>_xlfn.XLOOKUP($EE47,Sheet3!$A:$A,Sheet3!$B:$B)</f>
        <v>0.32</v>
      </c>
      <c r="R47" s="7">
        <f>_xlfn.XLOOKUP($EF47,Sheet3!$A:$A,Sheet3!$B:$B)</f>
        <v>0.22</v>
      </c>
      <c r="S47" s="7">
        <f>_xlfn.XLOOKUP($EG47,Sheet3!$A:$A,Sheet3!$B:$B)</f>
        <v>0.19</v>
      </c>
      <c r="T47" s="7">
        <f>_xlfn.XLOOKUP($EH47,Sheet3!$A:$A,Sheet3!$B:$B)</f>
        <v>0</v>
      </c>
      <c r="U47" s="7">
        <f>_xlfn.XLOOKUP($EI47,Sheet3!$A:$A,Sheet3!$B:$B)</f>
        <v>0.17</v>
      </c>
      <c r="V47" s="7">
        <f>_xlfn.XLOOKUP($EJ47,Sheet3!$A:$A,Sheet3!$B:$B)</f>
        <v>0.22</v>
      </c>
      <c r="W47" s="7">
        <f>_xlfn.XLOOKUP($EK47,Sheet3!$A:$A,Sheet3!$B:$B)</f>
        <v>0.15</v>
      </c>
      <c r="X47" s="7">
        <f>_xlfn.XLOOKUP($EL47,Sheet3!$A:$A,Sheet3!$B:$B)</f>
        <v>0.17</v>
      </c>
      <c r="Y47" s="7">
        <f>_xlfn.XLOOKUP($EM47,Sheet3!$A:$A,Sheet3!$B:$B)</f>
        <v>0.13</v>
      </c>
      <c r="Z47" s="7">
        <f>_xlfn.XLOOKUP($EN47,Sheet3!$A:$A,Sheet3!$B:$B)</f>
        <v>0.03</v>
      </c>
      <c r="AA47" s="7">
        <f>_xlfn.XLOOKUP($EO47,Sheet3!$A:$A,Sheet3!$B:$B)</f>
        <v>0.1</v>
      </c>
      <c r="AB47" s="7">
        <f>_xlfn.XLOOKUP($EP47,Sheet3!$A:$A,Sheet3!$B:$B)</f>
        <v>0.3</v>
      </c>
      <c r="AC47" s="7">
        <f t="shared" si="36"/>
        <v>2.7199999999999998</v>
      </c>
      <c r="AD47" s="7">
        <f t="shared" si="37"/>
        <v>2.2599999999999998</v>
      </c>
      <c r="AE47" s="7">
        <f>_xlfn.XLOOKUP($EB47,Sheet3!$A:$A,Sheet3!$C:$C)</f>
        <v>0.85</v>
      </c>
      <c r="AF47" s="7">
        <f>_xlfn.XLOOKUP($EC47,Sheet3!$A:$A,Sheet3!$C:$C)</f>
        <v>0.4</v>
      </c>
      <c r="AG47" s="7">
        <f>_xlfn.XLOOKUP($ED47,Sheet3!$A:$A,Sheet3!$C:$C)</f>
        <v>0</v>
      </c>
      <c r="AH47" s="7">
        <f>_xlfn.XLOOKUP($EE47,Sheet3!$A:$A,Sheet3!$C:$C)</f>
        <v>0.33</v>
      </c>
      <c r="AI47" s="7">
        <f>_xlfn.XLOOKUP($EF47,Sheet3!$A:$A,Sheet3!$C:$C)</f>
        <v>0.26</v>
      </c>
      <c r="AJ47" s="7">
        <f>_xlfn.XLOOKUP($EG47,Sheet3!$A:$A,Sheet3!$C:$C)</f>
        <v>0.18</v>
      </c>
      <c r="AK47" s="7">
        <f>_xlfn.XLOOKUP($EH47,Sheet3!$A:$A,Sheet3!$C:$C)</f>
        <v>0</v>
      </c>
      <c r="AL47" s="7">
        <f>_xlfn.XLOOKUP($EI47,Sheet3!$A:$A,Sheet3!$C:$C)</f>
        <v>0.18</v>
      </c>
      <c r="AM47" s="7">
        <f>_xlfn.XLOOKUP($EJ47,Sheet3!$A:$A,Sheet3!$C:$C)</f>
        <v>0.23</v>
      </c>
      <c r="AN47" s="7">
        <f>_xlfn.XLOOKUP($EK47,Sheet3!$A:$A,Sheet3!$C:$C)</f>
        <v>0.17</v>
      </c>
      <c r="AO47" s="7">
        <f>_xlfn.XLOOKUP($EL47,Sheet3!$A:$A,Sheet3!$C:$C)</f>
        <v>0.21</v>
      </c>
      <c r="AP47" s="7">
        <f>_xlfn.XLOOKUP($EM47,Sheet3!$A:$A,Sheet3!$C:$C)</f>
        <v>0.17</v>
      </c>
      <c r="AQ47" s="7">
        <f>_xlfn.XLOOKUP($EN47,Sheet3!$A:$A,Sheet3!$C:$C)</f>
        <v>0.04</v>
      </c>
      <c r="AR47" s="7">
        <f>_xlfn.XLOOKUP($EO47,Sheet3!$A:$A,Sheet3!$C:$C)</f>
        <v>0.13</v>
      </c>
      <c r="AS47" s="7">
        <f>_xlfn.XLOOKUP($EP47,Sheet3!$A:$A,Sheet3!$C:$C)</f>
        <v>0.33</v>
      </c>
      <c r="AT47" s="7">
        <f t="shared" si="38"/>
        <v>4.82</v>
      </c>
      <c r="AU47" s="7">
        <f t="shared" si="39"/>
        <v>2.4300000000000002</v>
      </c>
      <c r="AV47" s="7">
        <f>_xlfn.XLOOKUP($EB47,Sheet3!$A:$A,Sheet3!$D:$D)</f>
        <v>0.02</v>
      </c>
      <c r="AW47" s="7">
        <f>_xlfn.XLOOKUP($EC47,Sheet3!$A:$A,Sheet3!$D:$D)</f>
        <v>0.41</v>
      </c>
      <c r="AX47" s="7">
        <f>_xlfn.XLOOKUP($ED47,Sheet3!$A:$A,Sheet3!$D:$D)</f>
        <v>0</v>
      </c>
      <c r="AY47" s="7">
        <f>_xlfn.XLOOKUP($EE47,Sheet3!$A:$A,Sheet3!$D:$D)</f>
        <v>0.33</v>
      </c>
      <c r="AZ47" s="7">
        <f>_xlfn.XLOOKUP($EF47,Sheet3!$A:$A,Sheet3!$D:$D)</f>
        <v>0.15</v>
      </c>
      <c r="BA47" s="7">
        <f>_xlfn.XLOOKUP($EG47,Sheet3!$A:$A,Sheet3!$D:$D)</f>
        <v>0.24</v>
      </c>
      <c r="BB47" s="7">
        <f>_xlfn.XLOOKUP($EH47,Sheet3!$A:$A,Sheet3!$D:$D)</f>
        <v>0</v>
      </c>
      <c r="BC47" s="7">
        <f>_xlfn.XLOOKUP($EI47,Sheet3!$A:$A,Sheet3!$D:$D)</f>
        <v>0.17</v>
      </c>
      <c r="BD47" s="7">
        <f>_xlfn.XLOOKUP($EJ47,Sheet3!$A:$A,Sheet3!$D:$D)</f>
        <v>0.26</v>
      </c>
      <c r="BE47" s="7">
        <f>_xlfn.XLOOKUP($EK47,Sheet3!$A:$A,Sheet3!$D:$D)</f>
        <v>0.14000000000000001</v>
      </c>
      <c r="BF47" s="7">
        <f>_xlfn.XLOOKUP($EL47,Sheet3!$A:$A,Sheet3!$D:$D)</f>
        <v>0.17</v>
      </c>
      <c r="BG47" s="7">
        <f>_xlfn.XLOOKUP($EM47,Sheet3!$A:$A,Sheet3!$D:$D)</f>
        <v>0.11</v>
      </c>
      <c r="BH47" s="7">
        <f>_xlfn.XLOOKUP($EN47,Sheet3!$A:$A,Sheet3!$D:$D)</f>
        <v>0.03</v>
      </c>
      <c r="BI47" s="7">
        <f>_xlfn.XLOOKUP($EO47,Sheet3!$A:$A,Sheet3!$D:$D)</f>
        <v>7.0000000000000007E-2</v>
      </c>
      <c r="BJ47" s="7">
        <f>_xlfn.XLOOKUP($EP47,Sheet3!$A:$A,Sheet3!$D:$D)</f>
        <v>0.31</v>
      </c>
      <c r="BK47" s="7">
        <f t="shared" si="40"/>
        <v>1.21</v>
      </c>
      <c r="BL47" s="7">
        <f t="shared" si="41"/>
        <v>2.36</v>
      </c>
      <c r="BM47" s="7">
        <f>_xlfn.XLOOKUP($EB47,Sheet3!$A:$A,Sheet3!$E:$E)</f>
        <v>0.18</v>
      </c>
      <c r="BN47" s="7">
        <f>_xlfn.XLOOKUP($EC47,Sheet3!$A:$A,Sheet3!$E:$E)</f>
        <v>0.34</v>
      </c>
      <c r="BO47" s="7">
        <f>_xlfn.XLOOKUP($ED47,Sheet3!$A:$A,Sheet3!$E:$E)</f>
        <v>0</v>
      </c>
      <c r="BP47" s="7">
        <f>_xlfn.XLOOKUP($EE47,Sheet3!$A:$A,Sheet3!$E:$E)</f>
        <v>0.28999999999999998</v>
      </c>
      <c r="BQ47" s="7">
        <f>_xlfn.XLOOKUP($EF47,Sheet3!$A:$A,Sheet3!$E:$E)</f>
        <v>0.23</v>
      </c>
      <c r="BR47" s="7">
        <f>_xlfn.XLOOKUP($EG47,Sheet3!$A:$A,Sheet3!$E:$E)</f>
        <v>0.16</v>
      </c>
      <c r="BS47" s="7">
        <f>_xlfn.XLOOKUP($EH47,Sheet3!$A:$A,Sheet3!$E:$E)</f>
        <v>0</v>
      </c>
      <c r="BT47" s="7">
        <f>_xlfn.XLOOKUP($EI47,Sheet3!$A:$A,Sheet3!$E:$E)</f>
        <v>0.15</v>
      </c>
      <c r="BU47" s="7">
        <f>_xlfn.XLOOKUP($EJ47,Sheet3!$A:$A,Sheet3!$E:$E)</f>
        <v>0.18</v>
      </c>
      <c r="BV47" s="7">
        <f>_xlfn.XLOOKUP($EK47,Sheet3!$A:$A,Sheet3!$E:$E)</f>
        <v>0.14000000000000001</v>
      </c>
      <c r="BW47" s="7">
        <f>_xlfn.XLOOKUP($EL47,Sheet3!$A:$A,Sheet3!$E:$E)</f>
        <v>0.12</v>
      </c>
      <c r="BX47" s="7">
        <f>_xlfn.XLOOKUP($EM47,Sheet3!$A:$A,Sheet3!$E:$E)</f>
        <v>0.1</v>
      </c>
      <c r="BY47" s="7">
        <f>_xlfn.XLOOKUP($EN47,Sheet3!$A:$A,Sheet3!$E:$E)</f>
        <v>0.03</v>
      </c>
      <c r="BZ47" s="7">
        <f>_xlfn.XLOOKUP($EO47,Sheet3!$A:$A,Sheet3!$E:$E)</f>
        <v>0.09</v>
      </c>
      <c r="CA47" s="7">
        <f>_xlfn.XLOOKUP($EP47,Sheet3!$A:$A,Sheet3!$E:$E)</f>
        <v>0.26</v>
      </c>
      <c r="CB47" s="7">
        <f t="shared" si="42"/>
        <v>1.7500000000000002</v>
      </c>
      <c r="CC47" s="7">
        <f t="shared" si="43"/>
        <v>2</v>
      </c>
      <c r="CD47" s="22">
        <f t="shared" si="44"/>
        <v>4.9799999999999995</v>
      </c>
      <c r="CE47" s="53">
        <v>48</v>
      </c>
      <c r="CF47" s="23">
        <f t="shared" si="45"/>
        <v>3.57</v>
      </c>
      <c r="CG47" s="23">
        <f t="shared" si="46"/>
        <v>3.75</v>
      </c>
      <c r="CH47" s="23">
        <v>49</v>
      </c>
      <c r="CI47" s="24">
        <f t="shared" si="47"/>
        <v>7.25</v>
      </c>
      <c r="CJ47" s="20">
        <f t="shared" si="48"/>
        <v>3.2800000000000003E-2</v>
      </c>
      <c r="CK47" s="20">
        <f t="shared" si="49"/>
        <v>-0.14399999999999999</v>
      </c>
      <c r="CL47" s="20">
        <f t="shared" si="50"/>
        <v>-4.1000000000000009E-2</v>
      </c>
      <c r="CM47" s="20">
        <f t="shared" si="51"/>
        <v>0.23800000000000002</v>
      </c>
      <c r="CN47" s="25">
        <f t="shared" si="52"/>
        <v>1.15566021280307</v>
      </c>
      <c r="CO47" s="26">
        <f t="shared" si="53"/>
        <v>-7.9545454545454475E-2</v>
      </c>
      <c r="CP47" s="26">
        <f t="shared" si="54"/>
        <v>0.11654274112745866</v>
      </c>
      <c r="CQ47" s="27">
        <f t="shared" si="55"/>
        <v>2.1187670228367903</v>
      </c>
      <c r="CR47" s="54">
        <v>0.13</v>
      </c>
      <c r="CS47" s="54">
        <v>0.18</v>
      </c>
      <c r="CT47" s="54">
        <v>0.14000000000000001</v>
      </c>
      <c r="CU47" s="54">
        <v>0.13</v>
      </c>
      <c r="CV47" s="54">
        <v>0.25</v>
      </c>
      <c r="CW47" s="54">
        <v>0.18</v>
      </c>
      <c r="CX47" s="55">
        <v>0.31</v>
      </c>
      <c r="CY47" s="55">
        <v>0.27</v>
      </c>
      <c r="CZ47" s="55">
        <v>0.04</v>
      </c>
      <c r="DA47" s="54">
        <v>0.28000000000000003</v>
      </c>
      <c r="DB47" s="54">
        <v>0.45</v>
      </c>
      <c r="DC47" s="54">
        <v>0.17</v>
      </c>
      <c r="DD47" s="54">
        <v>0.23</v>
      </c>
      <c r="DE47" s="54">
        <v>0.23</v>
      </c>
      <c r="DF47" s="54">
        <v>0.12</v>
      </c>
      <c r="DG47" s="54">
        <v>0.05</v>
      </c>
      <c r="DH47" s="54">
        <v>0.23</v>
      </c>
      <c r="DI47" s="54">
        <v>0.15</v>
      </c>
      <c r="DJ47" s="54">
        <v>-0.18</v>
      </c>
      <c r="DK47" s="54">
        <v>0.2</v>
      </c>
      <c r="DL47" s="54">
        <v>0.38</v>
      </c>
      <c r="DM47" s="54">
        <v>0.06</v>
      </c>
      <c r="DN47" s="54">
        <v>0.14000000000000001</v>
      </c>
      <c r="DO47" s="54">
        <v>0.16</v>
      </c>
      <c r="DP47" s="54">
        <v>0.22</v>
      </c>
      <c r="DQ47" s="54">
        <v>0.21</v>
      </c>
      <c r="DR47" s="54">
        <v>0.2</v>
      </c>
      <c r="DS47" s="54">
        <v>-0.05</v>
      </c>
      <c r="DT47" s="54">
        <v>0.24</v>
      </c>
      <c r="DU47" s="54">
        <v>0.28999999999999998</v>
      </c>
      <c r="DV47" s="54">
        <v>0.09</v>
      </c>
      <c r="DW47" s="54">
        <v>0.15</v>
      </c>
      <c r="DX47" s="54">
        <v>0.15</v>
      </c>
      <c r="DY47" s="54">
        <v>0.13</v>
      </c>
      <c r="DZ47" s="54">
        <v>0.28999999999999998</v>
      </c>
      <c r="EA47" s="54">
        <v>0.18</v>
      </c>
      <c r="EB47" t="s">
        <v>99</v>
      </c>
      <c r="EC47" t="s">
        <v>100</v>
      </c>
      <c r="EE47" t="s">
        <v>102</v>
      </c>
      <c r="EF47" t="s">
        <v>148</v>
      </c>
      <c r="EG47" t="s">
        <v>149</v>
      </c>
      <c r="EI47" t="s">
        <v>155</v>
      </c>
      <c r="EJ47" t="s">
        <v>151</v>
      </c>
      <c r="EK47" t="s">
        <v>157</v>
      </c>
      <c r="EL47" t="s">
        <v>106</v>
      </c>
      <c r="EM47" t="s">
        <v>110</v>
      </c>
      <c r="EN47" t="s">
        <v>115</v>
      </c>
      <c r="EO47" t="s">
        <v>114</v>
      </c>
      <c r="EP47" t="s">
        <v>117</v>
      </c>
    </row>
    <row r="48" spans="1:146" ht="28" customHeight="1" x14ac:dyDescent="0.2">
      <c r="A48" s="36" t="s">
        <v>44</v>
      </c>
      <c r="B48" s="10">
        <v>45</v>
      </c>
      <c r="C48" s="11">
        <v>36</v>
      </c>
      <c r="D48" s="11">
        <v>38</v>
      </c>
      <c r="E48" s="12">
        <v>22</v>
      </c>
      <c r="F48" s="16">
        <f t="shared" si="28"/>
        <v>0.74</v>
      </c>
      <c r="G48" s="17">
        <f t="shared" si="29"/>
        <v>0.76</v>
      </c>
      <c r="H48" s="17">
        <f t="shared" si="30"/>
        <v>0.73</v>
      </c>
      <c r="I48" s="18">
        <f t="shared" si="31"/>
        <v>0.75</v>
      </c>
      <c r="J48" s="19">
        <f t="shared" si="32"/>
        <v>0.02</v>
      </c>
      <c r="K48" s="20">
        <f t="shared" si="33"/>
        <v>-7.0000000000000007E-2</v>
      </c>
      <c r="L48" s="20">
        <f t="shared" si="34"/>
        <v>-0.01</v>
      </c>
      <c r="M48" s="21">
        <f t="shared" si="35"/>
        <v>0.1</v>
      </c>
      <c r="N48" s="7">
        <f>_xlfn.XLOOKUP($EB48,Sheet3!$A:$A,Sheet3!$B:$B)</f>
        <v>0.38</v>
      </c>
      <c r="O48" s="7">
        <f>_xlfn.XLOOKUP($EC48,Sheet3!$A:$A,Sheet3!$B:$B)</f>
        <v>0.38</v>
      </c>
      <c r="P48" s="7">
        <f>_xlfn.XLOOKUP($ED48,Sheet3!$A:$A,Sheet3!$B:$B)</f>
        <v>0</v>
      </c>
      <c r="Q48" s="7">
        <f>_xlfn.XLOOKUP($EE48,Sheet3!$A:$A,Sheet3!$B:$B)</f>
        <v>0.09</v>
      </c>
      <c r="R48" s="7">
        <f>_xlfn.XLOOKUP($EF48,Sheet3!$A:$A,Sheet3!$B:$B)</f>
        <v>0.22</v>
      </c>
      <c r="S48" s="7">
        <f>_xlfn.XLOOKUP($EG48,Sheet3!$A:$A,Sheet3!$B:$B)</f>
        <v>0.19</v>
      </c>
      <c r="T48" s="7">
        <f>_xlfn.XLOOKUP($EH48,Sheet3!$A:$A,Sheet3!$B:$B)</f>
        <v>0</v>
      </c>
      <c r="U48" s="7">
        <f>_xlfn.XLOOKUP($EI48,Sheet3!$A:$A,Sheet3!$B:$B)</f>
        <v>0.17</v>
      </c>
      <c r="V48" s="7">
        <f>_xlfn.XLOOKUP($EJ48,Sheet3!$A:$A,Sheet3!$B:$B)</f>
        <v>0.16</v>
      </c>
      <c r="W48" s="7">
        <f>_xlfn.XLOOKUP($EK48,Sheet3!$A:$A,Sheet3!$B:$B)</f>
        <v>0.15</v>
      </c>
      <c r="X48" s="7">
        <f>_xlfn.XLOOKUP($EL48,Sheet3!$A:$A,Sheet3!$B:$B)</f>
        <v>0.17</v>
      </c>
      <c r="Y48" s="7">
        <f>_xlfn.XLOOKUP($EM48,Sheet3!$A:$A,Sheet3!$B:$B)</f>
        <v>0.13</v>
      </c>
      <c r="Z48" s="7">
        <f>_xlfn.XLOOKUP($EN48,Sheet3!$A:$A,Sheet3!$B:$B)</f>
        <v>0.61</v>
      </c>
      <c r="AA48" s="7">
        <f>_xlfn.XLOOKUP($EO48,Sheet3!$A:$A,Sheet3!$B:$B)</f>
        <v>0.18</v>
      </c>
      <c r="AB48" s="7">
        <f>_xlfn.XLOOKUP($EP48,Sheet3!$A:$A,Sheet3!$B:$B)</f>
        <v>0.3</v>
      </c>
      <c r="AC48" s="7">
        <f t="shared" si="36"/>
        <v>4.3099999999999996</v>
      </c>
      <c r="AD48" s="7">
        <f t="shared" si="37"/>
        <v>2.1999999999999997</v>
      </c>
      <c r="AE48" s="7">
        <f>_xlfn.XLOOKUP($EB48,Sheet3!$A:$A,Sheet3!$C:$C)</f>
        <v>0.85</v>
      </c>
      <c r="AF48" s="7">
        <f>_xlfn.XLOOKUP($EC48,Sheet3!$A:$A,Sheet3!$C:$C)</f>
        <v>0.4</v>
      </c>
      <c r="AG48" s="7">
        <f>_xlfn.XLOOKUP($ED48,Sheet3!$A:$A,Sheet3!$C:$C)</f>
        <v>0</v>
      </c>
      <c r="AH48" s="7">
        <f>_xlfn.XLOOKUP($EE48,Sheet3!$A:$A,Sheet3!$C:$C)</f>
        <v>7.0000000000000007E-2</v>
      </c>
      <c r="AI48" s="7">
        <f>_xlfn.XLOOKUP($EF48,Sheet3!$A:$A,Sheet3!$C:$C)</f>
        <v>0.26</v>
      </c>
      <c r="AJ48" s="7">
        <f>_xlfn.XLOOKUP($EG48,Sheet3!$A:$A,Sheet3!$C:$C)</f>
        <v>0.18</v>
      </c>
      <c r="AK48" s="7">
        <f>_xlfn.XLOOKUP($EH48,Sheet3!$A:$A,Sheet3!$C:$C)</f>
        <v>0</v>
      </c>
      <c r="AL48" s="7">
        <f>_xlfn.XLOOKUP($EI48,Sheet3!$A:$A,Sheet3!$C:$C)</f>
        <v>0.18</v>
      </c>
      <c r="AM48" s="7">
        <f>_xlfn.XLOOKUP($EJ48,Sheet3!$A:$A,Sheet3!$C:$C)</f>
        <v>0.16</v>
      </c>
      <c r="AN48" s="7">
        <f>_xlfn.XLOOKUP($EK48,Sheet3!$A:$A,Sheet3!$C:$C)</f>
        <v>0.17</v>
      </c>
      <c r="AO48" s="7">
        <f>_xlfn.XLOOKUP($EL48,Sheet3!$A:$A,Sheet3!$C:$C)</f>
        <v>0.21</v>
      </c>
      <c r="AP48" s="7">
        <f>_xlfn.XLOOKUP($EM48,Sheet3!$A:$A,Sheet3!$C:$C)</f>
        <v>0.17</v>
      </c>
      <c r="AQ48" s="7">
        <f>_xlfn.XLOOKUP($EN48,Sheet3!$A:$A,Sheet3!$C:$C)</f>
        <v>0.52</v>
      </c>
      <c r="AR48" s="7">
        <f>_xlfn.XLOOKUP($EO48,Sheet3!$A:$A,Sheet3!$C:$C)</f>
        <v>0.11</v>
      </c>
      <c r="AS48" s="7">
        <f>_xlfn.XLOOKUP($EP48,Sheet3!$A:$A,Sheet3!$C:$C)</f>
        <v>0.33</v>
      </c>
      <c r="AT48" s="7">
        <f t="shared" si="38"/>
        <v>5.9799999999999995</v>
      </c>
      <c r="AU48" s="7">
        <f t="shared" si="39"/>
        <v>2.36</v>
      </c>
      <c r="AV48" s="7">
        <f>_xlfn.XLOOKUP($EB48,Sheet3!$A:$A,Sheet3!$D:$D)</f>
        <v>0.02</v>
      </c>
      <c r="AW48" s="7">
        <f>_xlfn.XLOOKUP($EC48,Sheet3!$A:$A,Sheet3!$D:$D)</f>
        <v>0.41</v>
      </c>
      <c r="AX48" s="7">
        <f>_xlfn.XLOOKUP($ED48,Sheet3!$A:$A,Sheet3!$D:$D)</f>
        <v>0</v>
      </c>
      <c r="AY48" s="7">
        <f>_xlfn.XLOOKUP($EE48,Sheet3!$A:$A,Sheet3!$D:$D)</f>
        <v>0.14000000000000001</v>
      </c>
      <c r="AZ48" s="7">
        <f>_xlfn.XLOOKUP($EF48,Sheet3!$A:$A,Sheet3!$D:$D)</f>
        <v>0.15</v>
      </c>
      <c r="BA48" s="7">
        <f>_xlfn.XLOOKUP($EG48,Sheet3!$A:$A,Sheet3!$D:$D)</f>
        <v>0.24</v>
      </c>
      <c r="BB48" s="7">
        <f>_xlfn.XLOOKUP($EH48,Sheet3!$A:$A,Sheet3!$D:$D)</f>
        <v>0</v>
      </c>
      <c r="BC48" s="7">
        <f>_xlfn.XLOOKUP($EI48,Sheet3!$A:$A,Sheet3!$D:$D)</f>
        <v>0.17</v>
      </c>
      <c r="BD48" s="7">
        <f>_xlfn.XLOOKUP($EJ48,Sheet3!$A:$A,Sheet3!$D:$D)</f>
        <v>0.16</v>
      </c>
      <c r="BE48" s="7">
        <f>_xlfn.XLOOKUP($EK48,Sheet3!$A:$A,Sheet3!$D:$D)</f>
        <v>0.14000000000000001</v>
      </c>
      <c r="BF48" s="7">
        <f>_xlfn.XLOOKUP($EL48,Sheet3!$A:$A,Sheet3!$D:$D)</f>
        <v>0.17</v>
      </c>
      <c r="BG48" s="7">
        <f>_xlfn.XLOOKUP($EM48,Sheet3!$A:$A,Sheet3!$D:$D)</f>
        <v>0.11</v>
      </c>
      <c r="BH48" s="7">
        <f>_xlfn.XLOOKUP($EN48,Sheet3!$A:$A,Sheet3!$D:$D)</f>
        <v>0.66</v>
      </c>
      <c r="BI48" s="7">
        <f>_xlfn.XLOOKUP($EO48,Sheet3!$A:$A,Sheet3!$D:$D)</f>
        <v>0.31</v>
      </c>
      <c r="BJ48" s="7">
        <f>_xlfn.XLOOKUP($EP48,Sheet3!$A:$A,Sheet3!$D:$D)</f>
        <v>0.31</v>
      </c>
      <c r="BK48" s="7">
        <f t="shared" si="40"/>
        <v>3.1500000000000004</v>
      </c>
      <c r="BL48" s="7">
        <f t="shared" si="41"/>
        <v>2.2599999999999998</v>
      </c>
      <c r="BM48" s="7">
        <f>_xlfn.XLOOKUP($EB48,Sheet3!$A:$A,Sheet3!$E:$E)</f>
        <v>0.18</v>
      </c>
      <c r="BN48" s="7">
        <f>_xlfn.XLOOKUP($EC48,Sheet3!$A:$A,Sheet3!$E:$E)</f>
        <v>0.34</v>
      </c>
      <c r="BO48" s="7">
        <f>_xlfn.XLOOKUP($ED48,Sheet3!$A:$A,Sheet3!$E:$E)</f>
        <v>0</v>
      </c>
      <c r="BP48" s="7">
        <f>_xlfn.XLOOKUP($EE48,Sheet3!$A:$A,Sheet3!$E:$E)</f>
        <v>7.0000000000000007E-2</v>
      </c>
      <c r="BQ48" s="7">
        <f>_xlfn.XLOOKUP($EF48,Sheet3!$A:$A,Sheet3!$E:$E)</f>
        <v>0.23</v>
      </c>
      <c r="BR48" s="7">
        <f>_xlfn.XLOOKUP($EG48,Sheet3!$A:$A,Sheet3!$E:$E)</f>
        <v>0.16</v>
      </c>
      <c r="BS48" s="7">
        <f>_xlfn.XLOOKUP($EH48,Sheet3!$A:$A,Sheet3!$E:$E)</f>
        <v>0</v>
      </c>
      <c r="BT48" s="7">
        <f>_xlfn.XLOOKUP($EI48,Sheet3!$A:$A,Sheet3!$E:$E)</f>
        <v>0.15</v>
      </c>
      <c r="BU48" s="7">
        <f>_xlfn.XLOOKUP($EJ48,Sheet3!$A:$A,Sheet3!$E:$E)</f>
        <v>0.16</v>
      </c>
      <c r="BV48" s="7">
        <f>_xlfn.XLOOKUP($EK48,Sheet3!$A:$A,Sheet3!$E:$E)</f>
        <v>0.14000000000000001</v>
      </c>
      <c r="BW48" s="7">
        <f>_xlfn.XLOOKUP($EL48,Sheet3!$A:$A,Sheet3!$E:$E)</f>
        <v>0.12</v>
      </c>
      <c r="BX48" s="7">
        <f>_xlfn.XLOOKUP($EM48,Sheet3!$A:$A,Sheet3!$E:$E)</f>
        <v>0.1</v>
      </c>
      <c r="BY48" s="7">
        <f>_xlfn.XLOOKUP($EN48,Sheet3!$A:$A,Sheet3!$E:$E)</f>
        <v>0.65</v>
      </c>
      <c r="BZ48" s="7">
        <f>_xlfn.XLOOKUP($EO48,Sheet3!$A:$A,Sheet3!$E:$E)</f>
        <v>0.14000000000000001</v>
      </c>
      <c r="CA48" s="7">
        <f>_xlfn.XLOOKUP($EP48,Sheet3!$A:$A,Sheet3!$E:$E)</f>
        <v>0.26</v>
      </c>
      <c r="CB48" s="7">
        <f t="shared" si="42"/>
        <v>3.4400000000000004</v>
      </c>
      <c r="CC48" s="7">
        <f t="shared" si="43"/>
        <v>1.98</v>
      </c>
      <c r="CD48" s="22">
        <f t="shared" si="44"/>
        <v>6.51</v>
      </c>
      <c r="CE48" s="53">
        <v>45</v>
      </c>
      <c r="CF48" s="23">
        <f t="shared" si="45"/>
        <v>5.41</v>
      </c>
      <c r="CG48" s="23">
        <f t="shared" si="46"/>
        <v>5.42</v>
      </c>
      <c r="CH48" s="23">
        <v>29</v>
      </c>
      <c r="CI48" s="24">
        <f t="shared" si="47"/>
        <v>8.34</v>
      </c>
      <c r="CJ48" s="20">
        <f t="shared" si="48"/>
        <v>1.4800000000000001E-2</v>
      </c>
      <c r="CK48" s="20">
        <f t="shared" si="49"/>
        <v>-5.3200000000000004E-2</v>
      </c>
      <c r="CL48" s="20">
        <f t="shared" si="50"/>
        <v>-7.3000000000000001E-3</v>
      </c>
      <c r="CM48" s="20">
        <f t="shared" si="51"/>
        <v>7.5000000000000011E-2</v>
      </c>
      <c r="CN48" s="25">
        <f t="shared" si="52"/>
        <v>1.1287109715681145</v>
      </c>
      <c r="CO48" s="28">
        <f t="shared" si="53"/>
        <v>0.40034801799507691</v>
      </c>
      <c r="CP48" s="28">
        <f t="shared" si="54"/>
        <v>0.75754363761008281</v>
      </c>
      <c r="CQ48" s="27">
        <f t="shared" si="55"/>
        <v>1.3495859060154545</v>
      </c>
      <c r="CR48" s="54">
        <v>7.0000000000000007E-2</v>
      </c>
      <c r="CS48" s="54">
        <v>0.16</v>
      </c>
      <c r="CT48" s="54">
        <v>0.13</v>
      </c>
      <c r="CU48" s="54">
        <v>0.1</v>
      </c>
      <c r="CV48" s="54">
        <v>0.28999999999999998</v>
      </c>
      <c r="CW48" s="54">
        <v>0.26</v>
      </c>
      <c r="CX48" s="55">
        <v>0.24</v>
      </c>
      <c r="CY48" s="55">
        <v>0.22</v>
      </c>
      <c r="CZ48" s="55">
        <v>0.02</v>
      </c>
      <c r="DA48" s="54">
        <v>0.1</v>
      </c>
      <c r="DB48" s="54">
        <v>0.28000000000000003</v>
      </c>
      <c r="DC48" s="54">
        <v>0.18</v>
      </c>
      <c r="DD48" s="54">
        <v>0.1</v>
      </c>
      <c r="DE48" s="54">
        <v>0.18</v>
      </c>
      <c r="DF48" s="54">
        <v>0.13</v>
      </c>
      <c r="DG48" s="54">
        <v>0.04</v>
      </c>
      <c r="DH48" s="54">
        <v>0.28999999999999998</v>
      </c>
      <c r="DI48" s="54">
        <v>0.25</v>
      </c>
      <c r="DJ48" s="54">
        <v>-7.0000000000000007E-2</v>
      </c>
      <c r="DK48" s="54">
        <v>0.22</v>
      </c>
      <c r="DL48" s="54">
        <v>0.28999999999999998</v>
      </c>
      <c r="DM48" s="54">
        <v>0.06</v>
      </c>
      <c r="DN48" s="54">
        <v>0.16</v>
      </c>
      <c r="DO48" s="54">
        <v>0.11</v>
      </c>
      <c r="DP48" s="54">
        <v>0.18</v>
      </c>
      <c r="DQ48" s="54">
        <v>0.24</v>
      </c>
      <c r="DR48" s="54">
        <v>0.24</v>
      </c>
      <c r="DS48" s="54">
        <v>-0.01</v>
      </c>
      <c r="DT48" s="54">
        <v>0.2</v>
      </c>
      <c r="DU48" s="54">
        <v>0.21</v>
      </c>
      <c r="DV48" s="54">
        <v>0.06</v>
      </c>
      <c r="DW48" s="54">
        <v>0.14000000000000001</v>
      </c>
      <c r="DX48" s="54">
        <v>0.13</v>
      </c>
      <c r="DY48" s="54">
        <v>0.08</v>
      </c>
      <c r="DZ48" s="54">
        <v>0.32</v>
      </c>
      <c r="EA48" s="54">
        <v>0.27</v>
      </c>
      <c r="EB48" t="s">
        <v>99</v>
      </c>
      <c r="EC48" t="s">
        <v>100</v>
      </c>
      <c r="EE48" t="s">
        <v>103</v>
      </c>
      <c r="EF48" t="s">
        <v>148</v>
      </c>
      <c r="EG48" t="s">
        <v>149</v>
      </c>
      <c r="EI48" t="s">
        <v>155</v>
      </c>
      <c r="EJ48" t="s">
        <v>156</v>
      </c>
      <c r="EK48" t="s">
        <v>157</v>
      </c>
      <c r="EL48" t="s">
        <v>106</v>
      </c>
      <c r="EM48" t="s">
        <v>110</v>
      </c>
      <c r="EN48" t="s">
        <v>111</v>
      </c>
      <c r="EO48" t="s">
        <v>112</v>
      </c>
      <c r="EP48" t="s">
        <v>117</v>
      </c>
    </row>
    <row r="49" spans="1:146" ht="28" customHeight="1" x14ac:dyDescent="0.2">
      <c r="A49" s="37" t="s">
        <v>45</v>
      </c>
      <c r="B49" s="10">
        <v>46</v>
      </c>
      <c r="C49" s="11">
        <v>41</v>
      </c>
      <c r="D49" s="11">
        <v>45</v>
      </c>
      <c r="E49" s="12">
        <v>19</v>
      </c>
      <c r="F49" s="16">
        <f t="shared" si="28"/>
        <v>0.75</v>
      </c>
      <c r="G49" s="17">
        <f t="shared" si="29"/>
        <v>0.73</v>
      </c>
      <c r="H49" s="17">
        <f t="shared" si="30"/>
        <v>0.73</v>
      </c>
      <c r="I49" s="18">
        <f t="shared" si="31"/>
        <v>0.79</v>
      </c>
      <c r="J49" s="19">
        <f t="shared" si="32"/>
        <v>0.02</v>
      </c>
      <c r="K49" s="20">
        <f t="shared" si="33"/>
        <v>-7.0000000000000007E-2</v>
      </c>
      <c r="L49" s="20">
        <f t="shared" si="34"/>
        <v>-0.06</v>
      </c>
      <c r="M49" s="21">
        <f t="shared" si="35"/>
        <v>0.14000000000000001</v>
      </c>
      <c r="N49" s="7">
        <f>_xlfn.XLOOKUP($EB49,Sheet3!$A:$A,Sheet3!$B:$B)</f>
        <v>0.38</v>
      </c>
      <c r="O49" s="7">
        <f>_xlfn.XLOOKUP($EC49,Sheet3!$A:$A,Sheet3!$B:$B)</f>
        <v>0.38</v>
      </c>
      <c r="P49" s="7">
        <f>_xlfn.XLOOKUP($ED49,Sheet3!$A:$A,Sheet3!$B:$B)</f>
        <v>0</v>
      </c>
      <c r="Q49" s="7">
        <f>_xlfn.XLOOKUP($EE49,Sheet3!$A:$A,Sheet3!$B:$B)</f>
        <v>0.1</v>
      </c>
      <c r="R49" s="7">
        <f>_xlfn.XLOOKUP($EF49,Sheet3!$A:$A,Sheet3!$B:$B)</f>
        <v>0.22</v>
      </c>
      <c r="S49" s="7">
        <f>_xlfn.XLOOKUP($EG49,Sheet3!$A:$A,Sheet3!$B:$B)</f>
        <v>0.19</v>
      </c>
      <c r="T49" s="7">
        <f>_xlfn.XLOOKUP($EH49,Sheet3!$A:$A,Sheet3!$B:$B)</f>
        <v>0</v>
      </c>
      <c r="U49" s="7">
        <f>_xlfn.XLOOKUP($EI49,Sheet3!$A:$A,Sheet3!$B:$B)</f>
        <v>0.17</v>
      </c>
      <c r="V49" s="7">
        <f>_xlfn.XLOOKUP($EJ49,Sheet3!$A:$A,Sheet3!$B:$B)</f>
        <v>0.16</v>
      </c>
      <c r="W49" s="7">
        <f>_xlfn.XLOOKUP($EK49,Sheet3!$A:$A,Sheet3!$B:$B)</f>
        <v>0.15</v>
      </c>
      <c r="X49" s="7">
        <f>_xlfn.XLOOKUP($EL49,Sheet3!$A:$A,Sheet3!$B:$B)</f>
        <v>0.17</v>
      </c>
      <c r="Y49" s="7">
        <f>_xlfn.XLOOKUP($EM49,Sheet3!$A:$A,Sheet3!$B:$B)</f>
        <v>0.13</v>
      </c>
      <c r="Z49" s="7">
        <f>_xlfn.XLOOKUP($EN49,Sheet3!$A:$A,Sheet3!$B:$B)</f>
        <v>0.61</v>
      </c>
      <c r="AA49" s="7">
        <f>_xlfn.XLOOKUP($EO49,Sheet3!$A:$A,Sheet3!$B:$B)</f>
        <v>0.18</v>
      </c>
      <c r="AB49" s="7">
        <f>_xlfn.XLOOKUP($EP49,Sheet3!$A:$A,Sheet3!$B:$B)</f>
        <v>0.05</v>
      </c>
      <c r="AC49" s="7">
        <f t="shared" si="36"/>
        <v>4.07</v>
      </c>
      <c r="AD49" s="7">
        <f t="shared" si="37"/>
        <v>2.1999999999999997</v>
      </c>
      <c r="AE49" s="7">
        <f>_xlfn.XLOOKUP($EB49,Sheet3!$A:$A,Sheet3!$C:$C)</f>
        <v>0.85</v>
      </c>
      <c r="AF49" s="7">
        <f>_xlfn.XLOOKUP($EC49,Sheet3!$A:$A,Sheet3!$C:$C)</f>
        <v>0.4</v>
      </c>
      <c r="AG49" s="7">
        <f>_xlfn.XLOOKUP($ED49,Sheet3!$A:$A,Sheet3!$C:$C)</f>
        <v>0</v>
      </c>
      <c r="AH49" s="7">
        <f>_xlfn.XLOOKUP($EE49,Sheet3!$A:$A,Sheet3!$C:$C)</f>
        <v>0.14000000000000001</v>
      </c>
      <c r="AI49" s="7">
        <f>_xlfn.XLOOKUP($EF49,Sheet3!$A:$A,Sheet3!$C:$C)</f>
        <v>0.26</v>
      </c>
      <c r="AJ49" s="7">
        <f>_xlfn.XLOOKUP($EG49,Sheet3!$A:$A,Sheet3!$C:$C)</f>
        <v>0.18</v>
      </c>
      <c r="AK49" s="7">
        <f>_xlfn.XLOOKUP($EH49,Sheet3!$A:$A,Sheet3!$C:$C)</f>
        <v>0</v>
      </c>
      <c r="AL49" s="7">
        <f>_xlfn.XLOOKUP($EI49,Sheet3!$A:$A,Sheet3!$C:$C)</f>
        <v>0.18</v>
      </c>
      <c r="AM49" s="7">
        <f>_xlfn.XLOOKUP($EJ49,Sheet3!$A:$A,Sheet3!$C:$C)</f>
        <v>0.16</v>
      </c>
      <c r="AN49" s="7">
        <f>_xlfn.XLOOKUP($EK49,Sheet3!$A:$A,Sheet3!$C:$C)</f>
        <v>0.17</v>
      </c>
      <c r="AO49" s="7">
        <f>_xlfn.XLOOKUP($EL49,Sheet3!$A:$A,Sheet3!$C:$C)</f>
        <v>0.21</v>
      </c>
      <c r="AP49" s="7">
        <f>_xlfn.XLOOKUP($EM49,Sheet3!$A:$A,Sheet3!$C:$C)</f>
        <v>0.17</v>
      </c>
      <c r="AQ49" s="7">
        <f>_xlfn.XLOOKUP($EN49,Sheet3!$A:$A,Sheet3!$C:$C)</f>
        <v>0.52</v>
      </c>
      <c r="AR49" s="7">
        <f>_xlfn.XLOOKUP($EO49,Sheet3!$A:$A,Sheet3!$C:$C)</f>
        <v>0.11</v>
      </c>
      <c r="AS49" s="7">
        <f>_xlfn.XLOOKUP($EP49,Sheet3!$A:$A,Sheet3!$C:$C)</f>
        <v>0.04</v>
      </c>
      <c r="AT49" s="7">
        <f t="shared" si="38"/>
        <v>5.76</v>
      </c>
      <c r="AU49" s="7">
        <f t="shared" si="39"/>
        <v>2.36</v>
      </c>
      <c r="AV49" s="7">
        <f>_xlfn.XLOOKUP($EB49,Sheet3!$A:$A,Sheet3!$D:$D)</f>
        <v>0.02</v>
      </c>
      <c r="AW49" s="7">
        <f>_xlfn.XLOOKUP($EC49,Sheet3!$A:$A,Sheet3!$D:$D)</f>
        <v>0.41</v>
      </c>
      <c r="AX49" s="7">
        <f>_xlfn.XLOOKUP($ED49,Sheet3!$A:$A,Sheet3!$D:$D)</f>
        <v>0</v>
      </c>
      <c r="AY49" s="7">
        <f>_xlfn.XLOOKUP($EE49,Sheet3!$A:$A,Sheet3!$D:$D)</f>
        <v>0.06</v>
      </c>
      <c r="AZ49" s="7">
        <f>_xlfn.XLOOKUP($EF49,Sheet3!$A:$A,Sheet3!$D:$D)</f>
        <v>0.15</v>
      </c>
      <c r="BA49" s="7">
        <f>_xlfn.XLOOKUP($EG49,Sheet3!$A:$A,Sheet3!$D:$D)</f>
        <v>0.24</v>
      </c>
      <c r="BB49" s="7">
        <f>_xlfn.XLOOKUP($EH49,Sheet3!$A:$A,Sheet3!$D:$D)</f>
        <v>0</v>
      </c>
      <c r="BC49" s="7">
        <f>_xlfn.XLOOKUP($EI49,Sheet3!$A:$A,Sheet3!$D:$D)</f>
        <v>0.17</v>
      </c>
      <c r="BD49" s="7">
        <f>_xlfn.XLOOKUP($EJ49,Sheet3!$A:$A,Sheet3!$D:$D)</f>
        <v>0.16</v>
      </c>
      <c r="BE49" s="7">
        <f>_xlfn.XLOOKUP($EK49,Sheet3!$A:$A,Sheet3!$D:$D)</f>
        <v>0.14000000000000001</v>
      </c>
      <c r="BF49" s="7">
        <f>_xlfn.XLOOKUP($EL49,Sheet3!$A:$A,Sheet3!$D:$D)</f>
        <v>0.17</v>
      </c>
      <c r="BG49" s="7">
        <f>_xlfn.XLOOKUP($EM49,Sheet3!$A:$A,Sheet3!$D:$D)</f>
        <v>0.11</v>
      </c>
      <c r="BH49" s="7">
        <f>_xlfn.XLOOKUP($EN49,Sheet3!$A:$A,Sheet3!$D:$D)</f>
        <v>0.66</v>
      </c>
      <c r="BI49" s="7">
        <f>_xlfn.XLOOKUP($EO49,Sheet3!$A:$A,Sheet3!$D:$D)</f>
        <v>0.31</v>
      </c>
      <c r="BJ49" s="7">
        <f>_xlfn.XLOOKUP($EP49,Sheet3!$A:$A,Sheet3!$D:$D)</f>
        <v>0.06</v>
      </c>
      <c r="BK49" s="7">
        <f t="shared" si="40"/>
        <v>2.8200000000000003</v>
      </c>
      <c r="BL49" s="7">
        <f t="shared" si="41"/>
        <v>2.2599999999999998</v>
      </c>
      <c r="BM49" s="7">
        <f>_xlfn.XLOOKUP($EB49,Sheet3!$A:$A,Sheet3!$E:$E)</f>
        <v>0.18</v>
      </c>
      <c r="BN49" s="7">
        <f>_xlfn.XLOOKUP($EC49,Sheet3!$A:$A,Sheet3!$E:$E)</f>
        <v>0.34</v>
      </c>
      <c r="BO49" s="7">
        <f>_xlfn.XLOOKUP($ED49,Sheet3!$A:$A,Sheet3!$E:$E)</f>
        <v>0</v>
      </c>
      <c r="BP49" s="7">
        <f>_xlfn.XLOOKUP($EE49,Sheet3!$A:$A,Sheet3!$E:$E)</f>
        <v>0.11</v>
      </c>
      <c r="BQ49" s="7">
        <f>_xlfn.XLOOKUP($EF49,Sheet3!$A:$A,Sheet3!$E:$E)</f>
        <v>0.23</v>
      </c>
      <c r="BR49" s="7">
        <f>_xlfn.XLOOKUP($EG49,Sheet3!$A:$A,Sheet3!$E:$E)</f>
        <v>0.16</v>
      </c>
      <c r="BS49" s="7">
        <f>_xlfn.XLOOKUP($EH49,Sheet3!$A:$A,Sheet3!$E:$E)</f>
        <v>0</v>
      </c>
      <c r="BT49" s="7">
        <f>_xlfn.XLOOKUP($EI49,Sheet3!$A:$A,Sheet3!$E:$E)</f>
        <v>0.15</v>
      </c>
      <c r="BU49" s="7">
        <f>_xlfn.XLOOKUP($EJ49,Sheet3!$A:$A,Sheet3!$E:$E)</f>
        <v>0.16</v>
      </c>
      <c r="BV49" s="7">
        <f>_xlfn.XLOOKUP($EK49,Sheet3!$A:$A,Sheet3!$E:$E)</f>
        <v>0.14000000000000001</v>
      </c>
      <c r="BW49" s="7">
        <f>_xlfn.XLOOKUP($EL49,Sheet3!$A:$A,Sheet3!$E:$E)</f>
        <v>0.12</v>
      </c>
      <c r="BX49" s="7">
        <f>_xlfn.XLOOKUP($EM49,Sheet3!$A:$A,Sheet3!$E:$E)</f>
        <v>0.1</v>
      </c>
      <c r="BY49" s="7">
        <f>_xlfn.XLOOKUP($EN49,Sheet3!$A:$A,Sheet3!$E:$E)</f>
        <v>0.65</v>
      </c>
      <c r="BZ49" s="7">
        <f>_xlfn.XLOOKUP($EO49,Sheet3!$A:$A,Sheet3!$E:$E)</f>
        <v>0.14000000000000001</v>
      </c>
      <c r="CA49" s="7">
        <f>_xlfn.XLOOKUP($EP49,Sheet3!$A:$A,Sheet3!$E:$E)</f>
        <v>0.04</v>
      </c>
      <c r="CB49" s="7">
        <f t="shared" si="42"/>
        <v>3.2600000000000002</v>
      </c>
      <c r="CC49" s="7">
        <f t="shared" si="43"/>
        <v>1.98</v>
      </c>
      <c r="CD49" s="22">
        <f t="shared" si="44"/>
        <v>6.27</v>
      </c>
      <c r="CE49" s="53">
        <v>17</v>
      </c>
      <c r="CF49" s="23">
        <f t="shared" si="45"/>
        <v>5.08</v>
      </c>
      <c r="CG49" s="23">
        <f t="shared" si="46"/>
        <v>5.24</v>
      </c>
      <c r="CH49" s="23">
        <v>16</v>
      </c>
      <c r="CI49" s="24">
        <f t="shared" si="47"/>
        <v>8.1199999999999992</v>
      </c>
      <c r="CJ49" s="20">
        <f t="shared" si="48"/>
        <v>1.4999999999999999E-2</v>
      </c>
      <c r="CK49" s="20">
        <f t="shared" si="49"/>
        <v>-5.1100000000000007E-2</v>
      </c>
      <c r="CL49" s="20">
        <f t="shared" si="50"/>
        <v>-4.3799999999999999E-2</v>
      </c>
      <c r="CM49" s="20">
        <f t="shared" si="51"/>
        <v>0.11060000000000002</v>
      </c>
      <c r="CN49" s="25">
        <f t="shared" si="52"/>
        <v>1.0972440258154545</v>
      </c>
      <c r="CO49" s="28">
        <f t="shared" si="53"/>
        <v>0.37231294032764617</v>
      </c>
      <c r="CP49" s="28">
        <f t="shared" si="54"/>
        <v>0.31580446131941164</v>
      </c>
      <c r="CQ49" s="27">
        <f t="shared" si="55"/>
        <v>1.5196127728275473</v>
      </c>
      <c r="CR49" s="54">
        <v>0.08</v>
      </c>
      <c r="CS49" s="54">
        <v>0.17</v>
      </c>
      <c r="CT49" s="54">
        <v>0.13</v>
      </c>
      <c r="CU49" s="54">
        <v>0.1</v>
      </c>
      <c r="CV49" s="54">
        <v>0.28000000000000003</v>
      </c>
      <c r="CW49" s="54">
        <v>0.25</v>
      </c>
      <c r="CX49" s="55">
        <v>0.25</v>
      </c>
      <c r="CY49" s="55">
        <v>0.23</v>
      </c>
      <c r="CZ49" s="55">
        <v>0.02</v>
      </c>
      <c r="DA49" s="54">
        <v>0.14000000000000001</v>
      </c>
      <c r="DB49" s="54">
        <v>0.34</v>
      </c>
      <c r="DC49" s="54">
        <v>0.2</v>
      </c>
      <c r="DD49" s="54">
        <v>0.13</v>
      </c>
      <c r="DE49" s="54">
        <v>0.22</v>
      </c>
      <c r="DF49" s="54">
        <v>0.14000000000000001</v>
      </c>
      <c r="DG49" s="54">
        <v>0.06</v>
      </c>
      <c r="DH49" s="54">
        <v>0.25</v>
      </c>
      <c r="DI49" s="54">
        <v>0.21</v>
      </c>
      <c r="DJ49" s="54">
        <v>-7.0000000000000007E-2</v>
      </c>
      <c r="DK49" s="54">
        <v>0.21</v>
      </c>
      <c r="DL49" s="54">
        <v>0.28000000000000003</v>
      </c>
      <c r="DM49" s="54">
        <v>7.0000000000000007E-2</v>
      </c>
      <c r="DN49" s="54">
        <v>0.14000000000000001</v>
      </c>
      <c r="DO49" s="54">
        <v>0.13</v>
      </c>
      <c r="DP49" s="54">
        <v>0.14000000000000001</v>
      </c>
      <c r="DQ49" s="54">
        <v>0.24</v>
      </c>
      <c r="DR49" s="54">
        <v>0.27</v>
      </c>
      <c r="DS49" s="54">
        <v>-0.06</v>
      </c>
      <c r="DT49" s="54">
        <v>0.17</v>
      </c>
      <c r="DU49" s="54">
        <v>0.23</v>
      </c>
      <c r="DV49" s="54">
        <v>0.04</v>
      </c>
      <c r="DW49" s="54">
        <v>0.14000000000000001</v>
      </c>
      <c r="DX49" s="54">
        <v>0.12</v>
      </c>
      <c r="DY49" s="54">
        <v>0.11</v>
      </c>
      <c r="DZ49" s="54">
        <v>0.33</v>
      </c>
      <c r="EA49" s="54">
        <v>0.27</v>
      </c>
      <c r="EB49" t="s">
        <v>99</v>
      </c>
      <c r="EC49" t="s">
        <v>100</v>
      </c>
      <c r="EE49" t="s">
        <v>104</v>
      </c>
      <c r="EF49" t="s">
        <v>148</v>
      </c>
      <c r="EG49" t="s">
        <v>149</v>
      </c>
      <c r="EI49" t="s">
        <v>155</v>
      </c>
      <c r="EJ49" t="s">
        <v>156</v>
      </c>
      <c r="EK49" t="s">
        <v>157</v>
      </c>
      <c r="EL49" t="s">
        <v>106</v>
      </c>
      <c r="EM49" t="s">
        <v>110</v>
      </c>
      <c r="EN49" t="s">
        <v>111</v>
      </c>
      <c r="EO49" t="s">
        <v>112</v>
      </c>
      <c r="EP49" t="s">
        <v>116</v>
      </c>
    </row>
    <row r="50" spans="1:146" ht="28" customHeight="1" x14ac:dyDescent="0.2">
      <c r="A50" s="36" t="s">
        <v>42</v>
      </c>
      <c r="B50" s="10">
        <v>47</v>
      </c>
      <c r="C50" s="11">
        <v>48</v>
      </c>
      <c r="D50" s="11">
        <v>48</v>
      </c>
      <c r="E50" s="12">
        <v>12</v>
      </c>
      <c r="F50" s="16">
        <f t="shared" si="28"/>
        <v>0.8</v>
      </c>
      <c r="G50" s="17">
        <f t="shared" si="29"/>
        <v>0.77</v>
      </c>
      <c r="H50" s="17">
        <f t="shared" si="30"/>
        <v>0.79</v>
      </c>
      <c r="I50" s="18">
        <f t="shared" si="31"/>
        <v>0.82000000000000006</v>
      </c>
      <c r="J50" s="19">
        <f t="shared" si="32"/>
        <v>0.03</v>
      </c>
      <c r="K50" s="20">
        <f t="shared" si="33"/>
        <v>-0.14000000000000001</v>
      </c>
      <c r="L50" s="20">
        <f t="shared" si="34"/>
        <v>-0.06</v>
      </c>
      <c r="M50" s="21">
        <f t="shared" si="35"/>
        <v>0.22</v>
      </c>
      <c r="N50" s="7">
        <f>_xlfn.XLOOKUP($EB50,Sheet3!$A:$A,Sheet3!$B:$B)</f>
        <v>0.38</v>
      </c>
      <c r="O50" s="7">
        <f>_xlfn.XLOOKUP($EC50,Sheet3!$A:$A,Sheet3!$B:$B)</f>
        <v>0.38</v>
      </c>
      <c r="P50" s="7">
        <f>_xlfn.XLOOKUP($ED50,Sheet3!$A:$A,Sheet3!$B:$B)</f>
        <v>0</v>
      </c>
      <c r="Q50" s="7">
        <f>_xlfn.XLOOKUP($EE50,Sheet3!$A:$A,Sheet3!$B:$B)</f>
        <v>0.1</v>
      </c>
      <c r="R50" s="7">
        <f>_xlfn.XLOOKUP($EF50,Sheet3!$A:$A,Sheet3!$B:$B)</f>
        <v>0.22</v>
      </c>
      <c r="S50" s="7">
        <f>_xlfn.XLOOKUP($EG50,Sheet3!$A:$A,Sheet3!$B:$B)</f>
        <v>0.19</v>
      </c>
      <c r="T50" s="7">
        <f>_xlfn.XLOOKUP($EH50,Sheet3!$A:$A,Sheet3!$B:$B)</f>
        <v>0</v>
      </c>
      <c r="U50" s="7">
        <f>_xlfn.XLOOKUP($EI50,Sheet3!$A:$A,Sheet3!$B:$B)</f>
        <v>0.17</v>
      </c>
      <c r="V50" s="7">
        <f>_xlfn.XLOOKUP($EJ50,Sheet3!$A:$A,Sheet3!$B:$B)</f>
        <v>0.16</v>
      </c>
      <c r="W50" s="7">
        <f>_xlfn.XLOOKUP($EK50,Sheet3!$A:$A,Sheet3!$B:$B)</f>
        <v>0.15</v>
      </c>
      <c r="X50" s="7">
        <f>_xlfn.XLOOKUP($EL50,Sheet3!$A:$A,Sheet3!$B:$B)</f>
        <v>0.17</v>
      </c>
      <c r="Y50" s="7">
        <f>_xlfn.XLOOKUP($EM50,Sheet3!$A:$A,Sheet3!$B:$B)</f>
        <v>0.13</v>
      </c>
      <c r="Z50" s="7">
        <f>_xlfn.XLOOKUP($EN50,Sheet3!$A:$A,Sheet3!$B:$B)</f>
        <v>0.03</v>
      </c>
      <c r="AA50" s="7">
        <f>_xlfn.XLOOKUP($EO50,Sheet3!$A:$A,Sheet3!$B:$B)</f>
        <v>0.1</v>
      </c>
      <c r="AB50" s="7">
        <f>_xlfn.XLOOKUP($EP50,Sheet3!$A:$A,Sheet3!$B:$B)</f>
        <v>0.3</v>
      </c>
      <c r="AC50" s="7">
        <f t="shared" si="36"/>
        <v>2.5</v>
      </c>
      <c r="AD50" s="7">
        <f t="shared" si="37"/>
        <v>2.1999999999999997</v>
      </c>
      <c r="AE50" s="7">
        <f>_xlfn.XLOOKUP($EB50,Sheet3!$A:$A,Sheet3!$C:$C)</f>
        <v>0.85</v>
      </c>
      <c r="AF50" s="7">
        <f>_xlfn.XLOOKUP($EC50,Sheet3!$A:$A,Sheet3!$C:$C)</f>
        <v>0.4</v>
      </c>
      <c r="AG50" s="7">
        <f>_xlfn.XLOOKUP($ED50,Sheet3!$A:$A,Sheet3!$C:$C)</f>
        <v>0</v>
      </c>
      <c r="AH50" s="7">
        <f>_xlfn.XLOOKUP($EE50,Sheet3!$A:$A,Sheet3!$C:$C)</f>
        <v>0.14000000000000001</v>
      </c>
      <c r="AI50" s="7">
        <f>_xlfn.XLOOKUP($EF50,Sheet3!$A:$A,Sheet3!$C:$C)</f>
        <v>0.26</v>
      </c>
      <c r="AJ50" s="7">
        <f>_xlfn.XLOOKUP($EG50,Sheet3!$A:$A,Sheet3!$C:$C)</f>
        <v>0.18</v>
      </c>
      <c r="AK50" s="7">
        <f>_xlfn.XLOOKUP($EH50,Sheet3!$A:$A,Sheet3!$C:$C)</f>
        <v>0</v>
      </c>
      <c r="AL50" s="7">
        <f>_xlfn.XLOOKUP($EI50,Sheet3!$A:$A,Sheet3!$C:$C)</f>
        <v>0.18</v>
      </c>
      <c r="AM50" s="7">
        <f>_xlfn.XLOOKUP($EJ50,Sheet3!$A:$A,Sheet3!$C:$C)</f>
        <v>0.16</v>
      </c>
      <c r="AN50" s="7">
        <f>_xlfn.XLOOKUP($EK50,Sheet3!$A:$A,Sheet3!$C:$C)</f>
        <v>0.17</v>
      </c>
      <c r="AO50" s="7">
        <f>_xlfn.XLOOKUP($EL50,Sheet3!$A:$A,Sheet3!$C:$C)</f>
        <v>0.21</v>
      </c>
      <c r="AP50" s="7">
        <f>_xlfn.XLOOKUP($EM50,Sheet3!$A:$A,Sheet3!$C:$C)</f>
        <v>0.17</v>
      </c>
      <c r="AQ50" s="7">
        <f>_xlfn.XLOOKUP($EN50,Sheet3!$A:$A,Sheet3!$C:$C)</f>
        <v>0.04</v>
      </c>
      <c r="AR50" s="7">
        <f>_xlfn.XLOOKUP($EO50,Sheet3!$A:$A,Sheet3!$C:$C)</f>
        <v>0.13</v>
      </c>
      <c r="AS50" s="7">
        <f>_xlfn.XLOOKUP($EP50,Sheet3!$A:$A,Sheet3!$C:$C)</f>
        <v>0.33</v>
      </c>
      <c r="AT50" s="7">
        <f t="shared" si="38"/>
        <v>4.63</v>
      </c>
      <c r="AU50" s="7">
        <f t="shared" si="39"/>
        <v>2.36</v>
      </c>
      <c r="AV50" s="7">
        <f>_xlfn.XLOOKUP($EB50,Sheet3!$A:$A,Sheet3!$D:$D)</f>
        <v>0.02</v>
      </c>
      <c r="AW50" s="7">
        <f>_xlfn.XLOOKUP($EC50,Sheet3!$A:$A,Sheet3!$D:$D)</f>
        <v>0.41</v>
      </c>
      <c r="AX50" s="7">
        <f>_xlfn.XLOOKUP($ED50,Sheet3!$A:$A,Sheet3!$D:$D)</f>
        <v>0</v>
      </c>
      <c r="AY50" s="7">
        <f>_xlfn.XLOOKUP($EE50,Sheet3!$A:$A,Sheet3!$D:$D)</f>
        <v>0.06</v>
      </c>
      <c r="AZ50" s="7">
        <f>_xlfn.XLOOKUP($EF50,Sheet3!$A:$A,Sheet3!$D:$D)</f>
        <v>0.15</v>
      </c>
      <c r="BA50" s="7">
        <f>_xlfn.XLOOKUP($EG50,Sheet3!$A:$A,Sheet3!$D:$D)</f>
        <v>0.24</v>
      </c>
      <c r="BB50" s="7">
        <f>_xlfn.XLOOKUP($EH50,Sheet3!$A:$A,Sheet3!$D:$D)</f>
        <v>0</v>
      </c>
      <c r="BC50" s="7">
        <f>_xlfn.XLOOKUP($EI50,Sheet3!$A:$A,Sheet3!$D:$D)</f>
        <v>0.17</v>
      </c>
      <c r="BD50" s="7">
        <f>_xlfn.XLOOKUP($EJ50,Sheet3!$A:$A,Sheet3!$D:$D)</f>
        <v>0.16</v>
      </c>
      <c r="BE50" s="7">
        <f>_xlfn.XLOOKUP($EK50,Sheet3!$A:$A,Sheet3!$D:$D)</f>
        <v>0.14000000000000001</v>
      </c>
      <c r="BF50" s="7">
        <f>_xlfn.XLOOKUP($EL50,Sheet3!$A:$A,Sheet3!$D:$D)</f>
        <v>0.17</v>
      </c>
      <c r="BG50" s="7">
        <f>_xlfn.XLOOKUP($EM50,Sheet3!$A:$A,Sheet3!$D:$D)</f>
        <v>0.11</v>
      </c>
      <c r="BH50" s="7">
        <f>_xlfn.XLOOKUP($EN50,Sheet3!$A:$A,Sheet3!$D:$D)</f>
        <v>0.03</v>
      </c>
      <c r="BI50" s="7">
        <f>_xlfn.XLOOKUP($EO50,Sheet3!$A:$A,Sheet3!$D:$D)</f>
        <v>7.0000000000000007E-2</v>
      </c>
      <c r="BJ50" s="7">
        <f>_xlfn.XLOOKUP($EP50,Sheet3!$A:$A,Sheet3!$D:$D)</f>
        <v>0.31</v>
      </c>
      <c r="BK50" s="7">
        <f t="shared" si="40"/>
        <v>0.94000000000000017</v>
      </c>
      <c r="BL50" s="7">
        <f t="shared" si="41"/>
        <v>2.2599999999999998</v>
      </c>
      <c r="BM50" s="7">
        <f>_xlfn.XLOOKUP($EB50,Sheet3!$A:$A,Sheet3!$E:$E)</f>
        <v>0.18</v>
      </c>
      <c r="BN50" s="7">
        <f>_xlfn.XLOOKUP($EC50,Sheet3!$A:$A,Sheet3!$E:$E)</f>
        <v>0.34</v>
      </c>
      <c r="BO50" s="7">
        <f>_xlfn.XLOOKUP($ED50,Sheet3!$A:$A,Sheet3!$E:$E)</f>
        <v>0</v>
      </c>
      <c r="BP50" s="7">
        <f>_xlfn.XLOOKUP($EE50,Sheet3!$A:$A,Sheet3!$E:$E)</f>
        <v>0.11</v>
      </c>
      <c r="BQ50" s="7">
        <f>_xlfn.XLOOKUP($EF50,Sheet3!$A:$A,Sheet3!$E:$E)</f>
        <v>0.23</v>
      </c>
      <c r="BR50" s="7">
        <f>_xlfn.XLOOKUP($EG50,Sheet3!$A:$A,Sheet3!$E:$E)</f>
        <v>0.16</v>
      </c>
      <c r="BS50" s="7">
        <f>_xlfn.XLOOKUP($EH50,Sheet3!$A:$A,Sheet3!$E:$E)</f>
        <v>0</v>
      </c>
      <c r="BT50" s="7">
        <f>_xlfn.XLOOKUP($EI50,Sheet3!$A:$A,Sheet3!$E:$E)</f>
        <v>0.15</v>
      </c>
      <c r="BU50" s="7">
        <f>_xlfn.XLOOKUP($EJ50,Sheet3!$A:$A,Sheet3!$E:$E)</f>
        <v>0.16</v>
      </c>
      <c r="BV50" s="7">
        <f>_xlfn.XLOOKUP($EK50,Sheet3!$A:$A,Sheet3!$E:$E)</f>
        <v>0.14000000000000001</v>
      </c>
      <c r="BW50" s="7">
        <f>_xlfn.XLOOKUP($EL50,Sheet3!$A:$A,Sheet3!$E:$E)</f>
        <v>0.12</v>
      </c>
      <c r="BX50" s="7">
        <f>_xlfn.XLOOKUP($EM50,Sheet3!$A:$A,Sheet3!$E:$E)</f>
        <v>0.1</v>
      </c>
      <c r="BY50" s="7">
        <f>_xlfn.XLOOKUP($EN50,Sheet3!$A:$A,Sheet3!$E:$E)</f>
        <v>0.03</v>
      </c>
      <c r="BZ50" s="7">
        <f>_xlfn.XLOOKUP($EO50,Sheet3!$A:$A,Sheet3!$E:$E)</f>
        <v>0.09</v>
      </c>
      <c r="CA50" s="7">
        <f>_xlfn.XLOOKUP($EP50,Sheet3!$A:$A,Sheet3!$E:$E)</f>
        <v>0.26</v>
      </c>
      <c r="CB50" s="7">
        <f t="shared" si="42"/>
        <v>1.57</v>
      </c>
      <c r="CC50" s="7">
        <f t="shared" si="43"/>
        <v>1.98</v>
      </c>
      <c r="CD50" s="22">
        <f t="shared" si="44"/>
        <v>4.6999999999999993</v>
      </c>
      <c r="CE50" s="53">
        <v>27</v>
      </c>
      <c r="CF50" s="23">
        <f t="shared" si="45"/>
        <v>3.2</v>
      </c>
      <c r="CG50" s="23">
        <f t="shared" si="46"/>
        <v>3.55</v>
      </c>
      <c r="CH50" s="23">
        <v>43</v>
      </c>
      <c r="CI50" s="24">
        <f t="shared" si="47"/>
        <v>6.99</v>
      </c>
      <c r="CJ50" s="20">
        <f t="shared" si="48"/>
        <v>2.4E-2</v>
      </c>
      <c r="CK50" s="20">
        <f t="shared" si="49"/>
        <v>-0.10780000000000001</v>
      </c>
      <c r="CL50" s="20">
        <f t="shared" si="50"/>
        <v>-4.7399999999999998E-2</v>
      </c>
      <c r="CM50" s="20">
        <f t="shared" si="51"/>
        <v>0.1804</v>
      </c>
      <c r="CN50" s="25">
        <f t="shared" si="52"/>
        <v>0.99604628176056742</v>
      </c>
      <c r="CO50" s="28">
        <f t="shared" si="53"/>
        <v>-4.143323996265158E-3</v>
      </c>
      <c r="CP50" s="28">
        <f t="shared" si="54"/>
        <v>1.2972630912830296E-2</v>
      </c>
      <c r="CQ50" s="27">
        <f t="shared" si="55"/>
        <v>1.7743030650349394</v>
      </c>
      <c r="CR50" s="54">
        <v>0.1</v>
      </c>
      <c r="CS50" s="54">
        <v>0.16</v>
      </c>
      <c r="CT50" s="54">
        <v>0.12</v>
      </c>
      <c r="CU50" s="54">
        <v>0.12</v>
      </c>
      <c r="CV50" s="54">
        <v>0.28999999999999998</v>
      </c>
      <c r="CW50" s="54">
        <v>0.2</v>
      </c>
      <c r="CX50" s="55">
        <v>0.27</v>
      </c>
      <c r="CY50" s="55">
        <v>0.24</v>
      </c>
      <c r="CZ50" s="55">
        <v>0.03</v>
      </c>
      <c r="DA50" s="54">
        <v>0.22</v>
      </c>
      <c r="DB50" s="54">
        <v>0.38</v>
      </c>
      <c r="DC50" s="54">
        <v>0.16</v>
      </c>
      <c r="DD50" s="54">
        <v>0.15</v>
      </c>
      <c r="DE50" s="54">
        <v>0.23</v>
      </c>
      <c r="DF50" s="54">
        <v>0.11</v>
      </c>
      <c r="DG50" s="54">
        <v>0.04</v>
      </c>
      <c r="DH50" s="54">
        <v>0.28000000000000003</v>
      </c>
      <c r="DI50" s="54">
        <v>0.18</v>
      </c>
      <c r="DJ50" s="54">
        <v>-0.14000000000000001</v>
      </c>
      <c r="DK50" s="54">
        <v>0.2</v>
      </c>
      <c r="DL50" s="54">
        <v>0.34</v>
      </c>
      <c r="DM50" s="54">
        <v>0.08</v>
      </c>
      <c r="DN50" s="54">
        <v>0.12</v>
      </c>
      <c r="DO50" s="54">
        <v>0.14000000000000001</v>
      </c>
      <c r="DP50" s="54">
        <v>0.2</v>
      </c>
      <c r="DQ50" s="54">
        <v>0.23</v>
      </c>
      <c r="DR50" s="54">
        <v>0.23</v>
      </c>
      <c r="DS50" s="54">
        <v>-0.06</v>
      </c>
      <c r="DT50" s="54">
        <v>0.2</v>
      </c>
      <c r="DU50" s="54">
        <v>0.26</v>
      </c>
      <c r="DV50" s="54">
        <v>7.0000000000000007E-2</v>
      </c>
      <c r="DW50" s="54">
        <v>0.13</v>
      </c>
      <c r="DX50" s="54">
        <v>0.12</v>
      </c>
      <c r="DY50" s="54">
        <v>0.13</v>
      </c>
      <c r="DZ50" s="54">
        <v>0.33</v>
      </c>
      <c r="EA50" s="54">
        <v>0.21</v>
      </c>
      <c r="EB50" t="s">
        <v>99</v>
      </c>
      <c r="EC50" t="s">
        <v>100</v>
      </c>
      <c r="EE50" t="s">
        <v>104</v>
      </c>
      <c r="EF50" t="s">
        <v>148</v>
      </c>
      <c r="EG50" t="s">
        <v>149</v>
      </c>
      <c r="EI50" t="s">
        <v>155</v>
      </c>
      <c r="EJ50" t="s">
        <v>156</v>
      </c>
      <c r="EK50" t="s">
        <v>157</v>
      </c>
      <c r="EL50" t="s">
        <v>106</v>
      </c>
      <c r="EM50" t="s">
        <v>110</v>
      </c>
      <c r="EN50" t="s">
        <v>115</v>
      </c>
      <c r="EO50" t="s">
        <v>114</v>
      </c>
      <c r="EP50" t="s">
        <v>117</v>
      </c>
    </row>
    <row r="51" spans="1:146" ht="28" customHeight="1" x14ac:dyDescent="0.2">
      <c r="A51" s="36" t="s">
        <v>38</v>
      </c>
      <c r="B51" s="10">
        <v>48</v>
      </c>
      <c r="C51" s="11">
        <v>46</v>
      </c>
      <c r="D51" s="11">
        <v>49</v>
      </c>
      <c r="E51" s="15">
        <v>8</v>
      </c>
      <c r="F51" s="16">
        <f t="shared" si="28"/>
        <v>0.86</v>
      </c>
      <c r="G51" s="17">
        <f t="shared" si="29"/>
        <v>0.83</v>
      </c>
      <c r="H51" s="17">
        <f t="shared" si="30"/>
        <v>0.86</v>
      </c>
      <c r="I51" s="18">
        <f t="shared" si="31"/>
        <v>0.9</v>
      </c>
      <c r="J51" s="19">
        <f t="shared" si="32"/>
        <v>0</v>
      </c>
      <c r="K51" s="20">
        <f t="shared" si="33"/>
        <v>-0.16</v>
      </c>
      <c r="L51" s="20">
        <f t="shared" si="34"/>
        <v>-0.09</v>
      </c>
      <c r="M51" s="21">
        <f t="shared" si="35"/>
        <v>0.23</v>
      </c>
      <c r="N51" s="7">
        <f>_xlfn.XLOOKUP($EB51,Sheet3!$A:$A,Sheet3!$B:$B)</f>
        <v>0.38</v>
      </c>
      <c r="O51" s="7">
        <f>_xlfn.XLOOKUP($EC51,Sheet3!$A:$A,Sheet3!$B:$B)</f>
        <v>0.38</v>
      </c>
      <c r="P51" s="7">
        <f>_xlfn.XLOOKUP($ED51,Sheet3!$A:$A,Sheet3!$B:$B)</f>
        <v>0</v>
      </c>
      <c r="Q51" s="7">
        <f>_xlfn.XLOOKUP($EE51,Sheet3!$A:$A,Sheet3!$B:$B)</f>
        <v>0.09</v>
      </c>
      <c r="R51" s="7">
        <f>_xlfn.XLOOKUP($EF51,Sheet3!$A:$A,Sheet3!$B:$B)</f>
        <v>0.22</v>
      </c>
      <c r="S51" s="7">
        <f>_xlfn.XLOOKUP($EG51,Sheet3!$A:$A,Sheet3!$B:$B)</f>
        <v>0.2</v>
      </c>
      <c r="T51" s="7">
        <f>_xlfn.XLOOKUP($EH51,Sheet3!$A:$A,Sheet3!$B:$B)</f>
        <v>0</v>
      </c>
      <c r="U51" s="7">
        <f>_xlfn.XLOOKUP($EI51,Sheet3!$A:$A,Sheet3!$B:$B)</f>
        <v>0.17</v>
      </c>
      <c r="V51" s="7">
        <f>_xlfn.XLOOKUP($EJ51,Sheet3!$A:$A,Sheet3!$B:$B)</f>
        <v>0.16</v>
      </c>
      <c r="W51" s="7">
        <f>_xlfn.XLOOKUP($EK51,Sheet3!$A:$A,Sheet3!$B:$B)</f>
        <v>0.15</v>
      </c>
      <c r="X51" s="7">
        <f>_xlfn.XLOOKUP($EL51,Sheet3!$A:$A,Sheet3!$B:$B)</f>
        <v>0.08</v>
      </c>
      <c r="Y51" s="7">
        <f>_xlfn.XLOOKUP($EM51,Sheet3!$A:$A,Sheet3!$B:$B)</f>
        <v>0.13</v>
      </c>
      <c r="Z51" s="7">
        <f>_xlfn.XLOOKUP($EN51,Sheet3!$A:$A,Sheet3!$B:$B)</f>
        <v>0.61</v>
      </c>
      <c r="AA51" s="7">
        <f>_xlfn.XLOOKUP($EO51,Sheet3!$A:$A,Sheet3!$B:$B)</f>
        <v>0.1</v>
      </c>
      <c r="AB51" s="7">
        <f>_xlfn.XLOOKUP($EP51,Sheet3!$A:$A,Sheet3!$B:$B)</f>
        <v>0.3</v>
      </c>
      <c r="AC51" s="7">
        <f t="shared" si="36"/>
        <v>4.2300000000000004</v>
      </c>
      <c r="AD51" s="7">
        <f t="shared" si="37"/>
        <v>2.12</v>
      </c>
      <c r="AE51" s="7">
        <f>_xlfn.XLOOKUP($EB51,Sheet3!$A:$A,Sheet3!$C:$C)</f>
        <v>0.85</v>
      </c>
      <c r="AF51" s="7">
        <f>_xlfn.XLOOKUP($EC51,Sheet3!$A:$A,Sheet3!$C:$C)</f>
        <v>0.4</v>
      </c>
      <c r="AG51" s="7">
        <f>_xlfn.XLOOKUP($ED51,Sheet3!$A:$A,Sheet3!$C:$C)</f>
        <v>0</v>
      </c>
      <c r="AH51" s="7">
        <f>_xlfn.XLOOKUP($EE51,Sheet3!$A:$A,Sheet3!$C:$C)</f>
        <v>7.0000000000000007E-2</v>
      </c>
      <c r="AI51" s="7">
        <f>_xlfn.XLOOKUP($EF51,Sheet3!$A:$A,Sheet3!$C:$C)</f>
        <v>0.26</v>
      </c>
      <c r="AJ51" s="7">
        <f>_xlfn.XLOOKUP($EG51,Sheet3!$A:$A,Sheet3!$C:$C)</f>
        <v>0.25</v>
      </c>
      <c r="AK51" s="7">
        <f>_xlfn.XLOOKUP($EH51,Sheet3!$A:$A,Sheet3!$C:$C)</f>
        <v>0</v>
      </c>
      <c r="AL51" s="7">
        <f>_xlfn.XLOOKUP($EI51,Sheet3!$A:$A,Sheet3!$C:$C)</f>
        <v>0.18</v>
      </c>
      <c r="AM51" s="7">
        <f>_xlfn.XLOOKUP($EJ51,Sheet3!$A:$A,Sheet3!$C:$C)</f>
        <v>0.16</v>
      </c>
      <c r="AN51" s="7">
        <f>_xlfn.XLOOKUP($EK51,Sheet3!$A:$A,Sheet3!$C:$C)</f>
        <v>0.17</v>
      </c>
      <c r="AO51" s="7">
        <f>_xlfn.XLOOKUP($EL51,Sheet3!$A:$A,Sheet3!$C:$C)</f>
        <v>0.08</v>
      </c>
      <c r="AP51" s="7">
        <f>_xlfn.XLOOKUP($EM51,Sheet3!$A:$A,Sheet3!$C:$C)</f>
        <v>0.17</v>
      </c>
      <c r="AQ51" s="7">
        <f>_xlfn.XLOOKUP($EN51,Sheet3!$A:$A,Sheet3!$C:$C)</f>
        <v>0.52</v>
      </c>
      <c r="AR51" s="7">
        <f>_xlfn.XLOOKUP($EO51,Sheet3!$A:$A,Sheet3!$C:$C)</f>
        <v>0.13</v>
      </c>
      <c r="AS51" s="7">
        <f>_xlfn.XLOOKUP($EP51,Sheet3!$A:$A,Sheet3!$C:$C)</f>
        <v>0.33</v>
      </c>
      <c r="AT51" s="7">
        <f t="shared" si="38"/>
        <v>5.9999999999999991</v>
      </c>
      <c r="AU51" s="7">
        <f t="shared" si="39"/>
        <v>2.3000000000000003</v>
      </c>
      <c r="AV51" s="7">
        <f>_xlfn.XLOOKUP($EB51,Sheet3!$A:$A,Sheet3!$D:$D)</f>
        <v>0.02</v>
      </c>
      <c r="AW51" s="7">
        <f>_xlfn.XLOOKUP($EC51,Sheet3!$A:$A,Sheet3!$D:$D)</f>
        <v>0.41</v>
      </c>
      <c r="AX51" s="7">
        <f>_xlfn.XLOOKUP($ED51,Sheet3!$A:$A,Sheet3!$D:$D)</f>
        <v>0</v>
      </c>
      <c r="AY51" s="7">
        <f>_xlfn.XLOOKUP($EE51,Sheet3!$A:$A,Sheet3!$D:$D)</f>
        <v>0.14000000000000001</v>
      </c>
      <c r="AZ51" s="7">
        <f>_xlfn.XLOOKUP($EF51,Sheet3!$A:$A,Sheet3!$D:$D)</f>
        <v>0.15</v>
      </c>
      <c r="BA51" s="7">
        <f>_xlfn.XLOOKUP($EG51,Sheet3!$A:$A,Sheet3!$D:$D)</f>
        <v>0.14000000000000001</v>
      </c>
      <c r="BB51" s="7">
        <f>_xlfn.XLOOKUP($EH51,Sheet3!$A:$A,Sheet3!$D:$D)</f>
        <v>0</v>
      </c>
      <c r="BC51" s="7">
        <f>_xlfn.XLOOKUP($EI51,Sheet3!$A:$A,Sheet3!$D:$D)</f>
        <v>0.17</v>
      </c>
      <c r="BD51" s="7">
        <f>_xlfn.XLOOKUP($EJ51,Sheet3!$A:$A,Sheet3!$D:$D)</f>
        <v>0.16</v>
      </c>
      <c r="BE51" s="7">
        <f>_xlfn.XLOOKUP($EK51,Sheet3!$A:$A,Sheet3!$D:$D)</f>
        <v>0.14000000000000001</v>
      </c>
      <c r="BF51" s="7">
        <f>_xlfn.XLOOKUP($EL51,Sheet3!$A:$A,Sheet3!$D:$D)</f>
        <v>0.1</v>
      </c>
      <c r="BG51" s="7">
        <f>_xlfn.XLOOKUP($EM51,Sheet3!$A:$A,Sheet3!$D:$D)</f>
        <v>0.11</v>
      </c>
      <c r="BH51" s="7">
        <f>_xlfn.XLOOKUP($EN51,Sheet3!$A:$A,Sheet3!$D:$D)</f>
        <v>0.66</v>
      </c>
      <c r="BI51" s="7">
        <f>_xlfn.XLOOKUP($EO51,Sheet3!$A:$A,Sheet3!$D:$D)</f>
        <v>7.0000000000000007E-2</v>
      </c>
      <c r="BJ51" s="7">
        <f>_xlfn.XLOOKUP($EP51,Sheet3!$A:$A,Sheet3!$D:$D)</f>
        <v>0.31</v>
      </c>
      <c r="BK51" s="7">
        <f t="shared" si="40"/>
        <v>2.91</v>
      </c>
      <c r="BL51" s="7">
        <f t="shared" si="41"/>
        <v>2.09</v>
      </c>
      <c r="BM51" s="7">
        <f>_xlfn.XLOOKUP($EB51,Sheet3!$A:$A,Sheet3!$E:$E)</f>
        <v>0.18</v>
      </c>
      <c r="BN51" s="7">
        <f>_xlfn.XLOOKUP($EC51,Sheet3!$A:$A,Sheet3!$E:$E)</f>
        <v>0.34</v>
      </c>
      <c r="BO51" s="7">
        <f>_xlfn.XLOOKUP($ED51,Sheet3!$A:$A,Sheet3!$E:$E)</f>
        <v>0</v>
      </c>
      <c r="BP51" s="7">
        <f>_xlfn.XLOOKUP($EE51,Sheet3!$A:$A,Sheet3!$E:$E)</f>
        <v>7.0000000000000007E-2</v>
      </c>
      <c r="BQ51" s="7">
        <f>_xlfn.XLOOKUP($EF51,Sheet3!$A:$A,Sheet3!$E:$E)</f>
        <v>0.23</v>
      </c>
      <c r="BR51" s="7">
        <f>_xlfn.XLOOKUP($EG51,Sheet3!$A:$A,Sheet3!$E:$E)</f>
        <v>0.18</v>
      </c>
      <c r="BS51" s="7">
        <f>_xlfn.XLOOKUP($EH51,Sheet3!$A:$A,Sheet3!$E:$E)</f>
        <v>0</v>
      </c>
      <c r="BT51" s="7">
        <f>_xlfn.XLOOKUP($EI51,Sheet3!$A:$A,Sheet3!$E:$E)</f>
        <v>0.15</v>
      </c>
      <c r="BU51" s="7">
        <f>_xlfn.XLOOKUP($EJ51,Sheet3!$A:$A,Sheet3!$E:$E)</f>
        <v>0.16</v>
      </c>
      <c r="BV51" s="7">
        <f>_xlfn.XLOOKUP($EK51,Sheet3!$A:$A,Sheet3!$E:$E)</f>
        <v>0.14000000000000001</v>
      </c>
      <c r="BW51" s="7">
        <f>_xlfn.XLOOKUP($EL51,Sheet3!$A:$A,Sheet3!$E:$E)</f>
        <v>0.06</v>
      </c>
      <c r="BX51" s="7">
        <f>_xlfn.XLOOKUP($EM51,Sheet3!$A:$A,Sheet3!$E:$E)</f>
        <v>0.1</v>
      </c>
      <c r="BY51" s="7">
        <f>_xlfn.XLOOKUP($EN51,Sheet3!$A:$A,Sheet3!$E:$E)</f>
        <v>0.65</v>
      </c>
      <c r="BZ51" s="7">
        <f>_xlfn.XLOOKUP($EO51,Sheet3!$A:$A,Sheet3!$E:$E)</f>
        <v>0.09</v>
      </c>
      <c r="CA51" s="7">
        <f>_xlfn.XLOOKUP($EP51,Sheet3!$A:$A,Sheet3!$E:$E)</f>
        <v>0.26</v>
      </c>
      <c r="CB51" s="7">
        <f t="shared" si="42"/>
        <v>3.3899999999999997</v>
      </c>
      <c r="CC51" s="7">
        <f t="shared" si="43"/>
        <v>1.94</v>
      </c>
      <c r="CD51" s="22">
        <f t="shared" si="44"/>
        <v>6.3500000000000005</v>
      </c>
      <c r="CE51" s="53">
        <v>15</v>
      </c>
      <c r="CF51" s="23">
        <f t="shared" si="45"/>
        <v>5</v>
      </c>
      <c r="CG51" s="23">
        <f t="shared" si="46"/>
        <v>5.33</v>
      </c>
      <c r="CH51" s="23">
        <v>6</v>
      </c>
      <c r="CI51" s="24">
        <f t="shared" si="47"/>
        <v>8.2999999999999989</v>
      </c>
      <c r="CJ51" s="20">
        <f t="shared" si="48"/>
        <v>0</v>
      </c>
      <c r="CK51" s="20">
        <f t="shared" si="49"/>
        <v>-0.1328</v>
      </c>
      <c r="CL51" s="20">
        <f t="shared" si="50"/>
        <v>-7.7399999999999997E-2</v>
      </c>
      <c r="CM51" s="20">
        <f t="shared" si="51"/>
        <v>0.20700000000000002</v>
      </c>
      <c r="CN51" s="25">
        <f t="shared" si="52"/>
        <v>0.90455840455840464</v>
      </c>
      <c r="CO51" s="28">
        <f t="shared" si="53"/>
        <v>0.1060181648416943</v>
      </c>
      <c r="CP51" s="28">
        <f t="shared" si="54"/>
        <v>-5.1194431260876305E-2</v>
      </c>
      <c r="CQ51" s="27">
        <f t="shared" si="55"/>
        <v>2.0673796231251771</v>
      </c>
      <c r="CR51" s="54">
        <v>0.1</v>
      </c>
      <c r="CS51" s="54">
        <v>0.21</v>
      </c>
      <c r="CT51" s="54">
        <v>0.14000000000000001</v>
      </c>
      <c r="CU51" s="54">
        <v>0.17</v>
      </c>
      <c r="CV51" s="54">
        <v>0.24</v>
      </c>
      <c r="CW51" s="54">
        <v>0.14000000000000001</v>
      </c>
      <c r="CX51" s="55">
        <v>0.31</v>
      </c>
      <c r="CY51" s="55">
        <v>0.31</v>
      </c>
      <c r="CZ51" s="55">
        <v>0</v>
      </c>
      <c r="DA51" s="54">
        <v>0.23</v>
      </c>
      <c r="DB51" s="54">
        <v>0.45</v>
      </c>
      <c r="DC51" s="54">
        <v>0.22</v>
      </c>
      <c r="DD51" s="54">
        <v>0.16</v>
      </c>
      <c r="DE51" s="54">
        <v>0.28000000000000003</v>
      </c>
      <c r="DF51" s="54">
        <v>0.14000000000000001</v>
      </c>
      <c r="DG51" s="54">
        <v>0.08</v>
      </c>
      <c r="DH51" s="54">
        <v>0.23</v>
      </c>
      <c r="DI51" s="54">
        <v>0.1</v>
      </c>
      <c r="DJ51" s="54">
        <v>-0.16</v>
      </c>
      <c r="DK51" s="54">
        <v>0.23</v>
      </c>
      <c r="DL51" s="54">
        <v>0.39</v>
      </c>
      <c r="DM51" s="54">
        <v>0.08</v>
      </c>
      <c r="DN51" s="54">
        <v>0.15</v>
      </c>
      <c r="DO51" s="54">
        <v>0.13</v>
      </c>
      <c r="DP51" s="54">
        <v>0.26</v>
      </c>
      <c r="DQ51" s="54">
        <v>0.2</v>
      </c>
      <c r="DR51" s="54">
        <v>0.17</v>
      </c>
      <c r="DS51" s="54">
        <v>-0.09</v>
      </c>
      <c r="DT51" s="54">
        <v>0.24</v>
      </c>
      <c r="DU51" s="54">
        <v>0.33</v>
      </c>
      <c r="DV51" s="54">
        <v>0.05</v>
      </c>
      <c r="DW51" s="54">
        <v>0.19</v>
      </c>
      <c r="DX51" s="54">
        <v>0.15</v>
      </c>
      <c r="DY51" s="54">
        <v>0.18</v>
      </c>
      <c r="DZ51" s="54">
        <v>0.28999999999999998</v>
      </c>
      <c r="EA51" s="54">
        <v>0.14000000000000001</v>
      </c>
      <c r="EB51" t="s">
        <v>99</v>
      </c>
      <c r="EC51" t="s">
        <v>100</v>
      </c>
      <c r="EE51" t="s">
        <v>103</v>
      </c>
      <c r="EF51" t="s">
        <v>148</v>
      </c>
      <c r="EG51" t="s">
        <v>154</v>
      </c>
      <c r="EI51" t="s">
        <v>155</v>
      </c>
      <c r="EJ51" t="s">
        <v>156</v>
      </c>
      <c r="EK51" t="s">
        <v>157</v>
      </c>
      <c r="EL51" t="s">
        <v>105</v>
      </c>
      <c r="EM51" t="s">
        <v>110</v>
      </c>
      <c r="EN51" t="s">
        <v>111</v>
      </c>
      <c r="EO51" t="s">
        <v>114</v>
      </c>
      <c r="EP51" t="s">
        <v>117</v>
      </c>
    </row>
    <row r="52" spans="1:146" ht="28" customHeight="1" x14ac:dyDescent="0.2">
      <c r="A52" s="37" t="s">
        <v>46</v>
      </c>
      <c r="B52" s="10">
        <v>49</v>
      </c>
      <c r="C52" s="11">
        <v>40</v>
      </c>
      <c r="D52" s="11">
        <v>43</v>
      </c>
      <c r="E52" s="12">
        <v>28</v>
      </c>
      <c r="F52" s="16">
        <f t="shared" si="28"/>
        <v>0.76</v>
      </c>
      <c r="G52" s="17">
        <f t="shared" si="29"/>
        <v>0.75</v>
      </c>
      <c r="H52" s="17">
        <f t="shared" si="30"/>
        <v>0.74</v>
      </c>
      <c r="I52" s="18">
        <f t="shared" si="31"/>
        <v>0.8</v>
      </c>
      <c r="J52" s="19">
        <f t="shared" si="32"/>
        <v>0.01</v>
      </c>
      <c r="K52" s="20">
        <f t="shared" si="33"/>
        <v>-0.02</v>
      </c>
      <c r="L52" s="20">
        <f t="shared" si="34"/>
        <v>-0.03</v>
      </c>
      <c r="M52" s="21">
        <f t="shared" si="35"/>
        <v>0.06</v>
      </c>
      <c r="N52" s="7">
        <f>_xlfn.XLOOKUP($EB52,Sheet3!$A:$A,Sheet3!$B:$B)</f>
        <v>0.38</v>
      </c>
      <c r="O52" s="7">
        <f>_xlfn.XLOOKUP($EC52,Sheet3!$A:$A,Sheet3!$B:$B)</f>
        <v>0.38</v>
      </c>
      <c r="P52" s="7">
        <f>_xlfn.XLOOKUP($ED52,Sheet3!$A:$A,Sheet3!$B:$B)</f>
        <v>0</v>
      </c>
      <c r="Q52" s="7">
        <f>_xlfn.XLOOKUP($EE52,Sheet3!$A:$A,Sheet3!$B:$B)</f>
        <v>0.32</v>
      </c>
      <c r="R52" s="7">
        <f>_xlfn.XLOOKUP($EF52,Sheet3!$A:$A,Sheet3!$B:$B)</f>
        <v>0.22</v>
      </c>
      <c r="S52" s="7">
        <f>_xlfn.XLOOKUP($EG52,Sheet3!$A:$A,Sheet3!$B:$B)</f>
        <v>0.19</v>
      </c>
      <c r="T52" s="7">
        <f>_xlfn.XLOOKUP($EH52,Sheet3!$A:$A,Sheet3!$B:$B)</f>
        <v>0</v>
      </c>
      <c r="U52" s="7">
        <f>_xlfn.XLOOKUP($EI52,Sheet3!$A:$A,Sheet3!$B:$B)</f>
        <v>0.17</v>
      </c>
      <c r="V52" s="7">
        <f>_xlfn.XLOOKUP($EJ52,Sheet3!$A:$A,Sheet3!$B:$B)</f>
        <v>0.22</v>
      </c>
      <c r="W52" s="7">
        <f>_xlfn.XLOOKUP($EK52,Sheet3!$A:$A,Sheet3!$B:$B)</f>
        <v>0.3</v>
      </c>
      <c r="X52" s="7">
        <f>_xlfn.XLOOKUP($EL52,Sheet3!$A:$A,Sheet3!$B:$B)</f>
        <v>0.17</v>
      </c>
      <c r="Y52" s="7">
        <f>_xlfn.XLOOKUP($EM52,Sheet3!$A:$A,Sheet3!$B:$B)</f>
        <v>0.14000000000000001</v>
      </c>
      <c r="Z52" s="7">
        <f>_xlfn.XLOOKUP($EN52,Sheet3!$A:$A,Sheet3!$B:$B)</f>
        <v>0.03</v>
      </c>
      <c r="AA52" s="7">
        <f>_xlfn.XLOOKUP($EO52,Sheet3!$A:$A,Sheet3!$B:$B)</f>
        <v>0.1</v>
      </c>
      <c r="AB52" s="7">
        <f>_xlfn.XLOOKUP($EP52,Sheet3!$A:$A,Sheet3!$B:$B)</f>
        <v>0.3</v>
      </c>
      <c r="AC52" s="7">
        <f t="shared" si="36"/>
        <v>2.75</v>
      </c>
      <c r="AD52" s="7">
        <f t="shared" si="37"/>
        <v>2.4099999999999997</v>
      </c>
      <c r="AE52" s="7">
        <f>_xlfn.XLOOKUP($EB52,Sheet3!$A:$A,Sheet3!$C:$C)</f>
        <v>0.85</v>
      </c>
      <c r="AF52" s="7">
        <f>_xlfn.XLOOKUP($EC52,Sheet3!$A:$A,Sheet3!$C:$C)</f>
        <v>0.4</v>
      </c>
      <c r="AG52" s="7">
        <f>_xlfn.XLOOKUP($ED52,Sheet3!$A:$A,Sheet3!$C:$C)</f>
        <v>0</v>
      </c>
      <c r="AH52" s="7">
        <f>_xlfn.XLOOKUP($EE52,Sheet3!$A:$A,Sheet3!$C:$C)</f>
        <v>0.33</v>
      </c>
      <c r="AI52" s="7">
        <f>_xlfn.XLOOKUP($EF52,Sheet3!$A:$A,Sheet3!$C:$C)</f>
        <v>0.26</v>
      </c>
      <c r="AJ52" s="7">
        <f>_xlfn.XLOOKUP($EG52,Sheet3!$A:$A,Sheet3!$C:$C)</f>
        <v>0.18</v>
      </c>
      <c r="AK52" s="7">
        <f>_xlfn.XLOOKUP($EH52,Sheet3!$A:$A,Sheet3!$C:$C)</f>
        <v>0</v>
      </c>
      <c r="AL52" s="7">
        <f>_xlfn.XLOOKUP($EI52,Sheet3!$A:$A,Sheet3!$C:$C)</f>
        <v>0.18</v>
      </c>
      <c r="AM52" s="7">
        <f>_xlfn.XLOOKUP($EJ52,Sheet3!$A:$A,Sheet3!$C:$C)</f>
        <v>0.23</v>
      </c>
      <c r="AN52" s="7">
        <f>_xlfn.XLOOKUP($EK52,Sheet3!$A:$A,Sheet3!$C:$C)</f>
        <v>0.28999999999999998</v>
      </c>
      <c r="AO52" s="7">
        <f>_xlfn.XLOOKUP($EL52,Sheet3!$A:$A,Sheet3!$C:$C)</f>
        <v>0.21</v>
      </c>
      <c r="AP52" s="7">
        <f>_xlfn.XLOOKUP($EM52,Sheet3!$A:$A,Sheet3!$C:$C)</f>
        <v>7.0000000000000007E-2</v>
      </c>
      <c r="AQ52" s="7">
        <f>_xlfn.XLOOKUP($EN52,Sheet3!$A:$A,Sheet3!$C:$C)</f>
        <v>0.04</v>
      </c>
      <c r="AR52" s="7">
        <f>_xlfn.XLOOKUP($EO52,Sheet3!$A:$A,Sheet3!$C:$C)</f>
        <v>0.13</v>
      </c>
      <c r="AS52" s="7">
        <f>_xlfn.XLOOKUP($EP52,Sheet3!$A:$A,Sheet3!$C:$C)</f>
        <v>0.33</v>
      </c>
      <c r="AT52" s="7">
        <f t="shared" si="38"/>
        <v>4.5199999999999996</v>
      </c>
      <c r="AU52" s="7">
        <f t="shared" si="39"/>
        <v>2.5500000000000003</v>
      </c>
      <c r="AV52" s="7">
        <f>_xlfn.XLOOKUP($EB52,Sheet3!$A:$A,Sheet3!$D:$D)</f>
        <v>0.02</v>
      </c>
      <c r="AW52" s="7">
        <f>_xlfn.XLOOKUP($EC52,Sheet3!$A:$A,Sheet3!$D:$D)</f>
        <v>0.41</v>
      </c>
      <c r="AX52" s="7">
        <f>_xlfn.XLOOKUP($ED52,Sheet3!$A:$A,Sheet3!$D:$D)</f>
        <v>0</v>
      </c>
      <c r="AY52" s="7">
        <f>_xlfn.XLOOKUP($EE52,Sheet3!$A:$A,Sheet3!$D:$D)</f>
        <v>0.33</v>
      </c>
      <c r="AZ52" s="7">
        <f>_xlfn.XLOOKUP($EF52,Sheet3!$A:$A,Sheet3!$D:$D)</f>
        <v>0.15</v>
      </c>
      <c r="BA52" s="7">
        <f>_xlfn.XLOOKUP($EG52,Sheet3!$A:$A,Sheet3!$D:$D)</f>
        <v>0.24</v>
      </c>
      <c r="BB52" s="7">
        <f>_xlfn.XLOOKUP($EH52,Sheet3!$A:$A,Sheet3!$D:$D)</f>
        <v>0</v>
      </c>
      <c r="BC52" s="7">
        <f>_xlfn.XLOOKUP($EI52,Sheet3!$A:$A,Sheet3!$D:$D)</f>
        <v>0.17</v>
      </c>
      <c r="BD52" s="7">
        <f>_xlfn.XLOOKUP($EJ52,Sheet3!$A:$A,Sheet3!$D:$D)</f>
        <v>0.26</v>
      </c>
      <c r="BE52" s="7">
        <f>_xlfn.XLOOKUP($EK52,Sheet3!$A:$A,Sheet3!$D:$D)</f>
        <v>0.36</v>
      </c>
      <c r="BF52" s="7">
        <f>_xlfn.XLOOKUP($EL52,Sheet3!$A:$A,Sheet3!$D:$D)</f>
        <v>0.17</v>
      </c>
      <c r="BG52" s="7">
        <f>_xlfn.XLOOKUP($EM52,Sheet3!$A:$A,Sheet3!$D:$D)</f>
        <v>0.22</v>
      </c>
      <c r="BH52" s="7">
        <f>_xlfn.XLOOKUP($EN52,Sheet3!$A:$A,Sheet3!$D:$D)</f>
        <v>0.03</v>
      </c>
      <c r="BI52" s="7">
        <f>_xlfn.XLOOKUP($EO52,Sheet3!$A:$A,Sheet3!$D:$D)</f>
        <v>7.0000000000000007E-2</v>
      </c>
      <c r="BJ52" s="7">
        <f>_xlfn.XLOOKUP($EP52,Sheet3!$A:$A,Sheet3!$D:$D)</f>
        <v>0.31</v>
      </c>
      <c r="BK52" s="7">
        <f t="shared" si="40"/>
        <v>1.5400000000000003</v>
      </c>
      <c r="BL52" s="7">
        <f t="shared" si="41"/>
        <v>2.5799999999999996</v>
      </c>
      <c r="BM52" s="7">
        <f>_xlfn.XLOOKUP($EB52,Sheet3!$A:$A,Sheet3!$E:$E)</f>
        <v>0.18</v>
      </c>
      <c r="BN52" s="7">
        <f>_xlfn.XLOOKUP($EC52,Sheet3!$A:$A,Sheet3!$E:$E)</f>
        <v>0.34</v>
      </c>
      <c r="BO52" s="7">
        <f>_xlfn.XLOOKUP($ED52,Sheet3!$A:$A,Sheet3!$E:$E)</f>
        <v>0</v>
      </c>
      <c r="BP52" s="7">
        <f>_xlfn.XLOOKUP($EE52,Sheet3!$A:$A,Sheet3!$E:$E)</f>
        <v>0.28999999999999998</v>
      </c>
      <c r="BQ52" s="7">
        <f>_xlfn.XLOOKUP($EF52,Sheet3!$A:$A,Sheet3!$E:$E)</f>
        <v>0.23</v>
      </c>
      <c r="BR52" s="7">
        <f>_xlfn.XLOOKUP($EG52,Sheet3!$A:$A,Sheet3!$E:$E)</f>
        <v>0.16</v>
      </c>
      <c r="BS52" s="7">
        <f>_xlfn.XLOOKUP($EH52,Sheet3!$A:$A,Sheet3!$E:$E)</f>
        <v>0</v>
      </c>
      <c r="BT52" s="7">
        <f>_xlfn.XLOOKUP($EI52,Sheet3!$A:$A,Sheet3!$E:$E)</f>
        <v>0.15</v>
      </c>
      <c r="BU52" s="7">
        <f>_xlfn.XLOOKUP($EJ52,Sheet3!$A:$A,Sheet3!$E:$E)</f>
        <v>0.18</v>
      </c>
      <c r="BV52" s="7">
        <f>_xlfn.XLOOKUP($EK52,Sheet3!$A:$A,Sheet3!$E:$E)</f>
        <v>0.28000000000000003</v>
      </c>
      <c r="BW52" s="7">
        <f>_xlfn.XLOOKUP($EL52,Sheet3!$A:$A,Sheet3!$E:$E)</f>
        <v>0.12</v>
      </c>
      <c r="BX52" s="7">
        <f>_xlfn.XLOOKUP($EM52,Sheet3!$A:$A,Sheet3!$E:$E)</f>
        <v>0.16</v>
      </c>
      <c r="BY52" s="7">
        <f>_xlfn.XLOOKUP($EN52,Sheet3!$A:$A,Sheet3!$E:$E)</f>
        <v>0.03</v>
      </c>
      <c r="BZ52" s="7">
        <f>_xlfn.XLOOKUP($EO52,Sheet3!$A:$A,Sheet3!$E:$E)</f>
        <v>0.09</v>
      </c>
      <c r="CA52" s="7">
        <f>_xlfn.XLOOKUP($EP52,Sheet3!$A:$A,Sheet3!$E:$E)</f>
        <v>0.26</v>
      </c>
      <c r="CB52" s="7">
        <f t="shared" si="42"/>
        <v>1.9300000000000002</v>
      </c>
      <c r="CC52" s="7">
        <f t="shared" si="43"/>
        <v>2.1399999999999997</v>
      </c>
      <c r="CD52" s="22">
        <f t="shared" si="44"/>
        <v>5.16</v>
      </c>
      <c r="CE52" s="53">
        <v>7</v>
      </c>
      <c r="CF52" s="23">
        <f t="shared" si="45"/>
        <v>4.12</v>
      </c>
      <c r="CG52" s="23">
        <f t="shared" si="46"/>
        <v>4.07</v>
      </c>
      <c r="CH52" s="23">
        <v>36</v>
      </c>
      <c r="CI52" s="24">
        <f t="shared" si="47"/>
        <v>7.07</v>
      </c>
      <c r="CJ52" s="20">
        <f t="shared" si="48"/>
        <v>7.6E-3</v>
      </c>
      <c r="CK52" s="20">
        <f t="shared" si="49"/>
        <v>-1.4999999999999999E-2</v>
      </c>
      <c r="CL52" s="20">
        <f t="shared" si="50"/>
        <v>-2.2199999999999998E-2</v>
      </c>
      <c r="CM52" s="20">
        <f t="shared" si="51"/>
        <v>4.8000000000000001E-2</v>
      </c>
      <c r="CN52" s="25">
        <f t="shared" si="52"/>
        <v>0.83844409558695276</v>
      </c>
      <c r="CO52" s="28">
        <f t="shared" si="53"/>
        <v>0.38542462439521263</v>
      </c>
      <c r="CP52" s="28">
        <f t="shared" si="54"/>
        <v>0.37930707166587585</v>
      </c>
      <c r="CQ52" s="27">
        <f t="shared" si="55"/>
        <v>1.058825069939981</v>
      </c>
      <c r="CR52" s="54">
        <v>0.09</v>
      </c>
      <c r="CS52" s="54">
        <v>0.16</v>
      </c>
      <c r="CT52" s="54">
        <v>0.14000000000000001</v>
      </c>
      <c r="CU52" s="54">
        <v>0.09</v>
      </c>
      <c r="CV52" s="54">
        <v>0.28999999999999998</v>
      </c>
      <c r="CW52" s="54">
        <v>0.24</v>
      </c>
      <c r="CX52" s="55">
        <v>0.24</v>
      </c>
      <c r="CY52" s="55">
        <v>0.23</v>
      </c>
      <c r="CZ52" s="55">
        <v>0.01</v>
      </c>
      <c r="DA52" s="54">
        <v>0.06</v>
      </c>
      <c r="DB52" s="54">
        <v>0.28999999999999998</v>
      </c>
      <c r="DC52" s="54">
        <v>0.23</v>
      </c>
      <c r="DD52" s="54">
        <v>0.12</v>
      </c>
      <c r="DE52" s="54">
        <v>0.18</v>
      </c>
      <c r="DF52" s="54">
        <v>0.16</v>
      </c>
      <c r="DG52" s="54">
        <v>7.0000000000000007E-2</v>
      </c>
      <c r="DH52" s="54">
        <v>0.28000000000000003</v>
      </c>
      <c r="DI52" s="54">
        <v>0.2</v>
      </c>
      <c r="DJ52" s="54">
        <v>-0.02</v>
      </c>
      <c r="DK52" s="54">
        <v>0.25</v>
      </c>
      <c r="DL52" s="54">
        <v>0.27</v>
      </c>
      <c r="DM52" s="54">
        <v>0.08</v>
      </c>
      <c r="DN52" s="54">
        <v>0.17</v>
      </c>
      <c r="DO52" s="54">
        <v>0.13</v>
      </c>
      <c r="DP52" s="54">
        <v>0.14000000000000001</v>
      </c>
      <c r="DQ52" s="54">
        <v>0.24</v>
      </c>
      <c r="DR52" s="54">
        <v>0.25</v>
      </c>
      <c r="DS52" s="54">
        <v>-0.03</v>
      </c>
      <c r="DT52" s="54">
        <v>0.19</v>
      </c>
      <c r="DU52" s="54">
        <v>0.22</v>
      </c>
      <c r="DV52" s="54">
        <v>7.0000000000000007E-2</v>
      </c>
      <c r="DW52" s="54">
        <v>0.13</v>
      </c>
      <c r="DX52" s="54">
        <v>0.13</v>
      </c>
      <c r="DY52" s="54">
        <v>0.08</v>
      </c>
      <c r="DZ52" s="54">
        <v>0.33</v>
      </c>
      <c r="EA52" s="54">
        <v>0.26</v>
      </c>
      <c r="EB52" t="s">
        <v>99</v>
      </c>
      <c r="EC52" t="s">
        <v>100</v>
      </c>
      <c r="EE52" t="s">
        <v>102</v>
      </c>
      <c r="EF52" t="s">
        <v>148</v>
      </c>
      <c r="EG52" t="s">
        <v>149</v>
      </c>
      <c r="EI52" t="s">
        <v>155</v>
      </c>
      <c r="EJ52" t="s">
        <v>151</v>
      </c>
      <c r="EK52" t="s">
        <v>108</v>
      </c>
      <c r="EL52" t="s">
        <v>106</v>
      </c>
      <c r="EM52" t="s">
        <v>113</v>
      </c>
      <c r="EN52" t="s">
        <v>115</v>
      </c>
      <c r="EO52" t="s">
        <v>114</v>
      </c>
      <c r="EP52" t="s">
        <v>117</v>
      </c>
    </row>
    <row r="53" spans="1:146" ht="28" customHeight="1" thickBot="1" x14ac:dyDescent="0.25">
      <c r="A53" s="52" t="s">
        <v>37</v>
      </c>
      <c r="B53" s="10">
        <v>50</v>
      </c>
      <c r="C53" s="11">
        <v>50</v>
      </c>
      <c r="D53" s="11">
        <v>50</v>
      </c>
      <c r="E53" s="15">
        <v>2</v>
      </c>
      <c r="F53" s="16">
        <f t="shared" si="28"/>
        <v>0.95</v>
      </c>
      <c r="G53" s="17">
        <f t="shared" si="29"/>
        <v>0.95</v>
      </c>
      <c r="H53" s="17">
        <f t="shared" si="30"/>
        <v>0.95</v>
      </c>
      <c r="I53" s="18">
        <f t="shared" si="31"/>
        <v>0.96</v>
      </c>
      <c r="J53" s="19">
        <f t="shared" si="32"/>
        <v>-0.09</v>
      </c>
      <c r="K53" s="20">
        <f t="shared" si="33"/>
        <v>-0.43</v>
      </c>
      <c r="L53" s="20">
        <f t="shared" si="34"/>
        <v>-0.3</v>
      </c>
      <c r="M53" s="21">
        <f t="shared" si="35"/>
        <v>0.38</v>
      </c>
      <c r="N53" s="7">
        <f>_xlfn.XLOOKUP($EB53,Sheet3!$A:$A,Sheet3!$B:$B)</f>
        <v>0.38</v>
      </c>
      <c r="O53" s="7">
        <f>_xlfn.XLOOKUP($EC53,Sheet3!$A:$A,Sheet3!$B:$B)</f>
        <v>0.38</v>
      </c>
      <c r="P53" s="7">
        <f>_xlfn.XLOOKUP($ED53,Sheet3!$A:$A,Sheet3!$B:$B)</f>
        <v>0</v>
      </c>
      <c r="Q53" s="7">
        <f>_xlfn.XLOOKUP($EE53,Sheet3!$A:$A,Sheet3!$B:$B)</f>
        <v>0.32</v>
      </c>
      <c r="R53" s="7">
        <f>_xlfn.XLOOKUP($EF53,Sheet3!$A:$A,Sheet3!$B:$B)</f>
        <v>0.22</v>
      </c>
      <c r="S53" s="7">
        <f>_xlfn.XLOOKUP($EG53,Sheet3!$A:$A,Sheet3!$B:$B)</f>
        <v>0.2</v>
      </c>
      <c r="T53" s="7">
        <f>_xlfn.XLOOKUP($EH53,Sheet3!$A:$A,Sheet3!$B:$B)</f>
        <v>0</v>
      </c>
      <c r="U53" s="7">
        <f>_xlfn.XLOOKUP($EI53,Sheet3!$A:$A,Sheet3!$B:$B)</f>
        <v>0.17</v>
      </c>
      <c r="V53" s="7">
        <f>_xlfn.XLOOKUP($EJ53,Sheet3!$A:$A,Sheet3!$B:$B)</f>
        <v>0.16</v>
      </c>
      <c r="W53" s="7">
        <f>_xlfn.XLOOKUP($EK53,Sheet3!$A:$A,Sheet3!$B:$B)</f>
        <v>0.15</v>
      </c>
      <c r="X53" s="7">
        <f>_xlfn.XLOOKUP($EL53,Sheet3!$A:$A,Sheet3!$B:$B)</f>
        <v>0.08</v>
      </c>
      <c r="Y53" s="7">
        <f>_xlfn.XLOOKUP($EM53,Sheet3!$A:$A,Sheet3!$B:$B)</f>
        <v>0.14000000000000001</v>
      </c>
      <c r="Z53" s="7">
        <f>_xlfn.XLOOKUP($EN53,Sheet3!$A:$A,Sheet3!$B:$B)</f>
        <v>0.61</v>
      </c>
      <c r="AA53" s="7">
        <f>_xlfn.XLOOKUP($EO53,Sheet3!$A:$A,Sheet3!$B:$B)</f>
        <v>0.1</v>
      </c>
      <c r="AB53" s="7">
        <f>_xlfn.XLOOKUP($EP53,Sheet3!$A:$A,Sheet3!$B:$B)</f>
        <v>0.3</v>
      </c>
      <c r="AC53" s="7">
        <f t="shared" si="36"/>
        <v>4.4899999999999993</v>
      </c>
      <c r="AD53" s="7">
        <f t="shared" si="37"/>
        <v>2.12</v>
      </c>
      <c r="AE53" s="7">
        <f>_xlfn.XLOOKUP($EB53,Sheet3!$A:$A,Sheet3!$C:$C)</f>
        <v>0.85</v>
      </c>
      <c r="AF53" s="7">
        <f>_xlfn.XLOOKUP($EC53,Sheet3!$A:$A,Sheet3!$C:$C)</f>
        <v>0.4</v>
      </c>
      <c r="AG53" s="7">
        <f>_xlfn.XLOOKUP($ED53,Sheet3!$A:$A,Sheet3!$C:$C)</f>
        <v>0</v>
      </c>
      <c r="AH53" s="7">
        <f>_xlfn.XLOOKUP($EE53,Sheet3!$A:$A,Sheet3!$C:$C)</f>
        <v>0.33</v>
      </c>
      <c r="AI53" s="7">
        <f>_xlfn.XLOOKUP($EF53,Sheet3!$A:$A,Sheet3!$C:$C)</f>
        <v>0.26</v>
      </c>
      <c r="AJ53" s="7">
        <f>_xlfn.XLOOKUP($EG53,Sheet3!$A:$A,Sheet3!$C:$C)</f>
        <v>0.25</v>
      </c>
      <c r="AK53" s="7">
        <f>_xlfn.XLOOKUP($EH53,Sheet3!$A:$A,Sheet3!$C:$C)</f>
        <v>0</v>
      </c>
      <c r="AL53" s="7">
        <f>_xlfn.XLOOKUP($EI53,Sheet3!$A:$A,Sheet3!$C:$C)</f>
        <v>0.18</v>
      </c>
      <c r="AM53" s="7">
        <f>_xlfn.XLOOKUP($EJ53,Sheet3!$A:$A,Sheet3!$C:$C)</f>
        <v>0.16</v>
      </c>
      <c r="AN53" s="7">
        <f>_xlfn.XLOOKUP($EK53,Sheet3!$A:$A,Sheet3!$C:$C)</f>
        <v>0.17</v>
      </c>
      <c r="AO53" s="7">
        <f>_xlfn.XLOOKUP($EL53,Sheet3!$A:$A,Sheet3!$C:$C)</f>
        <v>0.08</v>
      </c>
      <c r="AP53" s="7">
        <f>_xlfn.XLOOKUP($EM53,Sheet3!$A:$A,Sheet3!$C:$C)</f>
        <v>7.0000000000000007E-2</v>
      </c>
      <c r="AQ53" s="7">
        <f>_xlfn.XLOOKUP($EN53,Sheet3!$A:$A,Sheet3!$C:$C)</f>
        <v>0.52</v>
      </c>
      <c r="AR53" s="7">
        <f>_xlfn.XLOOKUP($EO53,Sheet3!$A:$A,Sheet3!$C:$C)</f>
        <v>0.13</v>
      </c>
      <c r="AS53" s="7">
        <f>_xlfn.XLOOKUP($EP53,Sheet3!$A:$A,Sheet3!$C:$C)</f>
        <v>0.33</v>
      </c>
      <c r="AT53" s="7">
        <f t="shared" si="38"/>
        <v>5.96</v>
      </c>
      <c r="AU53" s="7">
        <f t="shared" si="39"/>
        <v>2.3000000000000003</v>
      </c>
      <c r="AV53" s="7">
        <f>_xlfn.XLOOKUP($EB53,Sheet3!$A:$A,Sheet3!$D:$D)</f>
        <v>0.02</v>
      </c>
      <c r="AW53" s="7">
        <f>_xlfn.XLOOKUP($EC53,Sheet3!$A:$A,Sheet3!$D:$D)</f>
        <v>0.41</v>
      </c>
      <c r="AX53" s="7">
        <f>_xlfn.XLOOKUP($ED53,Sheet3!$A:$A,Sheet3!$D:$D)</f>
        <v>0</v>
      </c>
      <c r="AY53" s="7">
        <f>_xlfn.XLOOKUP($EE53,Sheet3!$A:$A,Sheet3!$D:$D)</f>
        <v>0.33</v>
      </c>
      <c r="AZ53" s="7">
        <f>_xlfn.XLOOKUP($EF53,Sheet3!$A:$A,Sheet3!$D:$D)</f>
        <v>0.15</v>
      </c>
      <c r="BA53" s="7">
        <f>_xlfn.XLOOKUP($EG53,Sheet3!$A:$A,Sheet3!$D:$D)</f>
        <v>0.14000000000000001</v>
      </c>
      <c r="BB53" s="7">
        <f>_xlfn.XLOOKUP($EH53,Sheet3!$A:$A,Sheet3!$D:$D)</f>
        <v>0</v>
      </c>
      <c r="BC53" s="7">
        <f>_xlfn.XLOOKUP($EI53,Sheet3!$A:$A,Sheet3!$D:$D)</f>
        <v>0.17</v>
      </c>
      <c r="BD53" s="7">
        <f>_xlfn.XLOOKUP($EJ53,Sheet3!$A:$A,Sheet3!$D:$D)</f>
        <v>0.16</v>
      </c>
      <c r="BE53" s="7">
        <f>_xlfn.XLOOKUP($EK53,Sheet3!$A:$A,Sheet3!$D:$D)</f>
        <v>0.14000000000000001</v>
      </c>
      <c r="BF53" s="7">
        <f>_xlfn.XLOOKUP($EL53,Sheet3!$A:$A,Sheet3!$D:$D)</f>
        <v>0.1</v>
      </c>
      <c r="BG53" s="7">
        <f>_xlfn.XLOOKUP($EM53,Sheet3!$A:$A,Sheet3!$D:$D)</f>
        <v>0.22</v>
      </c>
      <c r="BH53" s="7">
        <f>_xlfn.XLOOKUP($EN53,Sheet3!$A:$A,Sheet3!$D:$D)</f>
        <v>0.66</v>
      </c>
      <c r="BI53" s="7">
        <f>_xlfn.XLOOKUP($EO53,Sheet3!$A:$A,Sheet3!$D:$D)</f>
        <v>7.0000000000000007E-2</v>
      </c>
      <c r="BJ53" s="7">
        <f>_xlfn.XLOOKUP($EP53,Sheet3!$A:$A,Sheet3!$D:$D)</f>
        <v>0.31</v>
      </c>
      <c r="BK53" s="7">
        <f t="shared" si="40"/>
        <v>3.4299999999999997</v>
      </c>
      <c r="BL53" s="7">
        <f t="shared" si="41"/>
        <v>2.09</v>
      </c>
      <c r="BM53" s="7">
        <f>_xlfn.XLOOKUP($EB53,Sheet3!$A:$A,Sheet3!$E:$E)</f>
        <v>0.18</v>
      </c>
      <c r="BN53" s="7">
        <f>_xlfn.XLOOKUP($EC53,Sheet3!$A:$A,Sheet3!$E:$E)</f>
        <v>0.34</v>
      </c>
      <c r="BO53" s="7">
        <f>_xlfn.XLOOKUP($ED53,Sheet3!$A:$A,Sheet3!$E:$E)</f>
        <v>0</v>
      </c>
      <c r="BP53" s="7">
        <f>_xlfn.XLOOKUP($EE53,Sheet3!$A:$A,Sheet3!$E:$E)</f>
        <v>0.28999999999999998</v>
      </c>
      <c r="BQ53" s="7">
        <f>_xlfn.XLOOKUP($EF53,Sheet3!$A:$A,Sheet3!$E:$E)</f>
        <v>0.23</v>
      </c>
      <c r="BR53" s="7">
        <f>_xlfn.XLOOKUP($EG53,Sheet3!$A:$A,Sheet3!$E:$E)</f>
        <v>0.18</v>
      </c>
      <c r="BS53" s="7">
        <f>_xlfn.XLOOKUP($EH53,Sheet3!$A:$A,Sheet3!$E:$E)</f>
        <v>0</v>
      </c>
      <c r="BT53" s="7">
        <f>_xlfn.XLOOKUP($EI53,Sheet3!$A:$A,Sheet3!$E:$E)</f>
        <v>0.15</v>
      </c>
      <c r="BU53" s="7">
        <f>_xlfn.XLOOKUP($EJ53,Sheet3!$A:$A,Sheet3!$E:$E)</f>
        <v>0.16</v>
      </c>
      <c r="BV53" s="7">
        <f>_xlfn.XLOOKUP($EK53,Sheet3!$A:$A,Sheet3!$E:$E)</f>
        <v>0.14000000000000001</v>
      </c>
      <c r="BW53" s="7">
        <f>_xlfn.XLOOKUP($EL53,Sheet3!$A:$A,Sheet3!$E:$E)</f>
        <v>0.06</v>
      </c>
      <c r="BX53" s="7">
        <f>_xlfn.XLOOKUP($EM53,Sheet3!$A:$A,Sheet3!$E:$E)</f>
        <v>0.16</v>
      </c>
      <c r="BY53" s="7">
        <f>_xlfn.XLOOKUP($EN53,Sheet3!$A:$A,Sheet3!$E:$E)</f>
        <v>0.65</v>
      </c>
      <c r="BZ53" s="7">
        <f>_xlfn.XLOOKUP($EO53,Sheet3!$A:$A,Sheet3!$E:$E)</f>
        <v>0.09</v>
      </c>
      <c r="CA53" s="7">
        <f>_xlfn.XLOOKUP($EP53,Sheet3!$A:$A,Sheet3!$E:$E)</f>
        <v>0.26</v>
      </c>
      <c r="CB53" s="7">
        <f t="shared" si="42"/>
        <v>3.79</v>
      </c>
      <c r="CC53" s="7">
        <f t="shared" si="43"/>
        <v>1.94</v>
      </c>
      <c r="CD53" s="29">
        <f t="shared" si="44"/>
        <v>6.6099999999999994</v>
      </c>
      <c r="CE53" s="53">
        <v>1</v>
      </c>
      <c r="CF53" s="30">
        <f t="shared" si="45"/>
        <v>5.52</v>
      </c>
      <c r="CG53" s="30">
        <f t="shared" si="46"/>
        <v>5.73</v>
      </c>
      <c r="CH53" s="23">
        <v>33</v>
      </c>
      <c r="CI53" s="31">
        <f t="shared" si="47"/>
        <v>8.26</v>
      </c>
      <c r="CJ53" s="20">
        <f t="shared" si="48"/>
        <v>-8.5499999999999993E-2</v>
      </c>
      <c r="CK53" s="20">
        <f t="shared" si="49"/>
        <v>-0.40849999999999997</v>
      </c>
      <c r="CL53" s="20">
        <f t="shared" si="50"/>
        <v>-0.28499999999999998</v>
      </c>
      <c r="CM53" s="20">
        <f t="shared" si="51"/>
        <v>0.36480000000000001</v>
      </c>
      <c r="CN53" s="32">
        <f t="shared" si="52"/>
        <v>-0.22166986452700732</v>
      </c>
      <c r="CO53" s="33">
        <f t="shared" si="53"/>
        <v>-0.70962513793396131</v>
      </c>
      <c r="CP53" s="33">
        <f t="shared" si="54"/>
        <v>-2.3429204239835464</v>
      </c>
      <c r="CQ53" s="34">
        <f t="shared" si="55"/>
        <v>2.9263498108231349</v>
      </c>
      <c r="CR53" s="54">
        <v>0.18</v>
      </c>
      <c r="CS53" s="54">
        <v>0.2</v>
      </c>
      <c r="CT53" s="54">
        <v>0.13</v>
      </c>
      <c r="CU53" s="54">
        <v>0.33</v>
      </c>
      <c r="CV53" s="54">
        <v>0.12</v>
      </c>
      <c r="CW53" s="54">
        <v>0.05</v>
      </c>
      <c r="CX53" s="55">
        <v>0.37</v>
      </c>
      <c r="CY53" s="55">
        <v>0.46</v>
      </c>
      <c r="CZ53" s="55">
        <v>-0.09</v>
      </c>
      <c r="DA53" s="54">
        <v>0.38</v>
      </c>
      <c r="DB53" s="54">
        <v>0.63</v>
      </c>
      <c r="DC53" s="54">
        <v>0.25</v>
      </c>
      <c r="DD53" s="54">
        <v>0.32</v>
      </c>
      <c r="DE53" s="54">
        <v>0.31</v>
      </c>
      <c r="DF53" s="54">
        <v>0.11</v>
      </c>
      <c r="DG53" s="54">
        <v>0.13</v>
      </c>
      <c r="DH53" s="54">
        <v>0.09</v>
      </c>
      <c r="DI53" s="54">
        <v>0.04</v>
      </c>
      <c r="DJ53" s="54">
        <v>-0.43</v>
      </c>
      <c r="DK53" s="54">
        <v>0.21</v>
      </c>
      <c r="DL53" s="54">
        <v>0.64</v>
      </c>
      <c r="DM53" s="54">
        <v>0.08</v>
      </c>
      <c r="DN53" s="54">
        <v>0.13</v>
      </c>
      <c r="DO53" s="54">
        <v>0.13</v>
      </c>
      <c r="DP53" s="54">
        <v>0.5</v>
      </c>
      <c r="DQ53" s="54">
        <v>0.11</v>
      </c>
      <c r="DR53" s="54">
        <v>0.05</v>
      </c>
      <c r="DS53" s="54">
        <v>-0.3</v>
      </c>
      <c r="DT53" s="54">
        <v>0.24</v>
      </c>
      <c r="DU53" s="54">
        <v>0.54</v>
      </c>
      <c r="DV53" s="54">
        <v>0.1</v>
      </c>
      <c r="DW53" s="54">
        <v>0.13</v>
      </c>
      <c r="DX53" s="54">
        <v>0.15</v>
      </c>
      <c r="DY53" s="54">
        <v>0.39</v>
      </c>
      <c r="DZ53" s="54">
        <v>0.17</v>
      </c>
      <c r="EA53" s="54">
        <v>0.05</v>
      </c>
      <c r="EB53" t="s">
        <v>99</v>
      </c>
      <c r="EC53" t="s">
        <v>100</v>
      </c>
      <c r="EE53" t="s">
        <v>102</v>
      </c>
      <c r="EF53" t="s">
        <v>148</v>
      </c>
      <c r="EG53" t="s">
        <v>154</v>
      </c>
      <c r="EI53" t="s">
        <v>155</v>
      </c>
      <c r="EJ53" t="s">
        <v>156</v>
      </c>
      <c r="EK53" t="s">
        <v>157</v>
      </c>
      <c r="EL53" t="s">
        <v>105</v>
      </c>
      <c r="EM53" t="s">
        <v>113</v>
      </c>
      <c r="EN53" t="s">
        <v>111</v>
      </c>
      <c r="EO53" t="s">
        <v>114</v>
      </c>
      <c r="EP53" t="s">
        <v>117</v>
      </c>
    </row>
    <row r="54" spans="1:146" ht="55.5" hidden="1" customHeight="1" x14ac:dyDescent="0.15">
      <c r="A54" s="8"/>
      <c r="B54" s="5"/>
      <c r="C54" s="4"/>
      <c r="D54" s="4"/>
      <c r="E54" s="4"/>
      <c r="F54" s="16"/>
      <c r="G54" s="17">
        <f t="shared" ref="G54" si="56">1-DR54</f>
        <v>1</v>
      </c>
      <c r="H54" s="9"/>
      <c r="I54" s="18"/>
      <c r="J54" s="4"/>
      <c r="K54" s="4"/>
      <c r="L54" s="4"/>
      <c r="M54" s="4"/>
      <c r="N54" s="7">
        <v>0</v>
      </c>
      <c r="O54" s="7">
        <v>0</v>
      </c>
      <c r="P54" s="7">
        <v>0</v>
      </c>
      <c r="Q54" s="7">
        <v>0</v>
      </c>
      <c r="R54" s="7">
        <v>0</v>
      </c>
      <c r="S54" s="7">
        <v>0</v>
      </c>
      <c r="T54" s="7">
        <v>0</v>
      </c>
      <c r="U54" s="7">
        <v>0</v>
      </c>
      <c r="V54" s="7">
        <v>0</v>
      </c>
      <c r="W54" s="7">
        <v>0</v>
      </c>
      <c r="X54" s="7">
        <v>0</v>
      </c>
      <c r="Y54" s="7">
        <v>0</v>
      </c>
      <c r="Z54" s="7">
        <v>0</v>
      </c>
      <c r="AA54" s="7">
        <v>0</v>
      </c>
      <c r="AB54" s="7">
        <v>0</v>
      </c>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row>
    <row r="70" spans="45:65" ht="28" customHeight="1" x14ac:dyDescent="0.15">
      <c r="AS70" t="s">
        <v>21</v>
      </c>
      <c r="AT70" t="s">
        <v>22</v>
      </c>
      <c r="AU70" t="s">
        <v>23</v>
      </c>
      <c r="AV70" t="s">
        <v>24</v>
      </c>
      <c r="BJ70" t="s">
        <v>21</v>
      </c>
      <c r="BK70" t="s">
        <v>22</v>
      </c>
      <c r="BL70" t="s">
        <v>23</v>
      </c>
      <c r="BM70" t="s">
        <v>24</v>
      </c>
    </row>
    <row r="71" spans="45:65" ht="28" customHeight="1" x14ac:dyDescent="0.15">
      <c r="AS71" s="1">
        <v>0.37124006443336166</v>
      </c>
      <c r="AT71" s="1">
        <v>0.44379378796036334</v>
      </c>
      <c r="AU71" s="1">
        <v>0.20927642351796116</v>
      </c>
      <c r="AV71" s="1">
        <v>0.45761380721462469</v>
      </c>
      <c r="BJ71" s="1">
        <v>0.37124006443336166</v>
      </c>
      <c r="BK71" s="1">
        <v>0.44379378796036334</v>
      </c>
      <c r="BL71" s="1">
        <v>0.20927642351796116</v>
      </c>
      <c r="BM71" s="1">
        <v>0.45761380721462469</v>
      </c>
    </row>
    <row r="72" spans="45:65" ht="28" customHeight="1" x14ac:dyDescent="0.15">
      <c r="AS72" s="1">
        <v>0.35029695534568428</v>
      </c>
      <c r="AT72" s="1">
        <v>0.34706400734387766</v>
      </c>
      <c r="AU72" s="1">
        <v>0.3534426584840869</v>
      </c>
      <c r="AV72" s="1">
        <v>0.35028684484541572</v>
      </c>
      <c r="BJ72" s="1">
        <v>0.35029695534568428</v>
      </c>
      <c r="BK72" s="1">
        <v>0.34706400734387766</v>
      </c>
      <c r="BL72" s="1">
        <v>0.3534426584840869</v>
      </c>
      <c r="BM72" s="1">
        <v>0.35028684484541572</v>
      </c>
    </row>
    <row r="73" spans="45:65" ht="28" customHeight="1" x14ac:dyDescent="0.15">
      <c r="AS73" s="1">
        <v>0.22474832068160899</v>
      </c>
      <c r="AT73" s="1">
        <v>0.20635800504559335</v>
      </c>
      <c r="AU73" s="1">
        <v>0.21230702767100829</v>
      </c>
      <c r="AV73" s="1">
        <v>0.25329268553024753</v>
      </c>
      <c r="BJ73" s="1">
        <v>0.22474832068160899</v>
      </c>
      <c r="BK73" s="1">
        <v>0.20635800504559335</v>
      </c>
      <c r="BL73" s="1">
        <v>0.21230702767100829</v>
      </c>
      <c r="BM73" s="1">
        <v>0.25329268553024753</v>
      </c>
    </row>
    <row r="74" spans="45:65" ht="28" customHeight="1" x14ac:dyDescent="0.15">
      <c r="AS74" s="1">
        <v>0.13897238302543888</v>
      </c>
      <c r="AT74" s="1">
        <v>0.1539865667656807</v>
      </c>
      <c r="AU74" s="1">
        <v>0.11697385828178501</v>
      </c>
      <c r="AV74" s="1">
        <v>0.14598659550694937</v>
      </c>
      <c r="BJ74" s="1">
        <v>0.13897238302543888</v>
      </c>
      <c r="BK74" s="1">
        <v>0.1539865667656807</v>
      </c>
      <c r="BL74" s="1">
        <v>0.11697385828178501</v>
      </c>
      <c r="BM74" s="1">
        <v>0.14598659550694937</v>
      </c>
    </row>
    <row r="75" spans="45:65" ht="28" customHeight="1" x14ac:dyDescent="0.15">
      <c r="AS75" s="1">
        <v>0.28478498642864158</v>
      </c>
      <c r="AT75" s="1">
        <v>0.27769997400139917</v>
      </c>
      <c r="AU75" s="1">
        <v>0.28192412528593586</v>
      </c>
      <c r="AV75" s="1">
        <v>0.29396009543952883</v>
      </c>
      <c r="BJ75" s="1">
        <v>0.28478498642864158</v>
      </c>
      <c r="BK75" s="1">
        <v>0.27769997400139917</v>
      </c>
      <c r="BL75" s="1">
        <v>0.28192412528593586</v>
      </c>
      <c r="BM75" s="1">
        <v>0.29396009543952883</v>
      </c>
    </row>
    <row r="76" spans="45:65" ht="28" customHeight="1" x14ac:dyDescent="0.15">
      <c r="AS76" s="1">
        <v>0.14845256669044313</v>
      </c>
      <c r="AT76" s="1">
        <v>0.16220104953462242</v>
      </c>
      <c r="AU76" s="1">
        <v>0.13236628620884511</v>
      </c>
      <c r="AV76" s="1">
        <v>0.15104958968698665</v>
      </c>
      <c r="BJ76" s="1">
        <v>0.14845256669044313</v>
      </c>
      <c r="BK76" s="1">
        <v>0.16220104953462242</v>
      </c>
      <c r="BL76" s="1">
        <v>0.13236628620884511</v>
      </c>
      <c r="BM76" s="1">
        <v>0.15104958968698665</v>
      </c>
    </row>
  </sheetData>
  <autoFilter ref="A3:EP3" xr:uid="{3311F22A-D486-4B07-AF8B-499B918BA098}">
    <sortState xmlns:xlrd2="http://schemas.microsoft.com/office/spreadsheetml/2017/richdata2" ref="A4:EP53">
      <sortCondition descending="1" ref="CN3:CN54"/>
    </sortState>
  </autoFilter>
  <mergeCells count="12">
    <mergeCell ref="CR2:CZ2"/>
    <mergeCell ref="DA2:DI2"/>
    <mergeCell ref="DJ2:DR2"/>
    <mergeCell ref="DS2:EA2"/>
    <mergeCell ref="EB2:EP2"/>
    <mergeCell ref="A1:A2"/>
    <mergeCell ref="B1:CQ1"/>
    <mergeCell ref="B2:E2"/>
    <mergeCell ref="F2:I2"/>
    <mergeCell ref="J2:M2"/>
    <mergeCell ref="CD2:CI2"/>
    <mergeCell ref="CN2:CQ2"/>
  </mergeCells>
  <conditionalFormatting sqref="B4:B53">
    <cfRule type="colorScale" priority="55">
      <colorScale>
        <cfvo type="min"/>
        <cfvo type="max"/>
        <color rgb="FF63BE7B"/>
        <color rgb="FFFCFCFF"/>
      </colorScale>
    </cfRule>
    <cfRule type="colorScale" priority="59">
      <colorScale>
        <cfvo type="min"/>
        <cfvo type="percentile" val="50"/>
        <cfvo type="max"/>
        <color rgb="FF63BE7B"/>
        <color rgb="FFFFEB84"/>
        <color rgb="FFF8696B"/>
      </colorScale>
    </cfRule>
  </conditionalFormatting>
  <conditionalFormatting sqref="B4:E53">
    <cfRule type="colorScale" priority="53">
      <colorScale>
        <cfvo type="min"/>
        <cfvo type="max"/>
        <color rgb="FF63BE7B"/>
        <color rgb="FFFCFCFF"/>
      </colorScale>
    </cfRule>
  </conditionalFormatting>
  <conditionalFormatting sqref="C4:C53">
    <cfRule type="colorScale" priority="54">
      <colorScale>
        <cfvo type="min"/>
        <cfvo type="max"/>
        <color rgb="FF63BE7B"/>
        <color rgb="FFFCFCFF"/>
      </colorScale>
    </cfRule>
    <cfRule type="colorScale" priority="32">
      <colorScale>
        <cfvo type="min"/>
        <cfvo type="max"/>
        <color rgb="FF0070C0"/>
        <color theme="0"/>
      </colorScale>
    </cfRule>
    <cfRule type="colorScale" priority="58">
      <colorScale>
        <cfvo type="min"/>
        <cfvo type="percentile" val="50"/>
        <cfvo type="max"/>
        <color rgb="FF63BE7B"/>
        <color rgb="FFFFEB84"/>
        <color rgb="FFF8696B"/>
      </colorScale>
    </cfRule>
    <cfRule type="colorScale" priority="28">
      <colorScale>
        <cfvo type="min"/>
        <cfvo type="max"/>
        <color theme="4"/>
        <color theme="0"/>
      </colorScale>
    </cfRule>
  </conditionalFormatting>
  <conditionalFormatting sqref="D4:D53">
    <cfRule type="colorScale" priority="57">
      <colorScale>
        <cfvo type="min"/>
        <cfvo type="percentile" val="50"/>
        <cfvo type="max"/>
        <color rgb="FF63BE7B"/>
        <color rgb="FFFFEB84"/>
        <color rgb="FFF8696B"/>
      </colorScale>
    </cfRule>
    <cfRule type="colorScale" priority="31">
      <colorScale>
        <cfvo type="min"/>
        <cfvo type="max"/>
        <color theme="7"/>
        <color theme="0"/>
      </colorScale>
    </cfRule>
  </conditionalFormatting>
  <conditionalFormatting sqref="E4:E53">
    <cfRule type="colorScale" priority="56">
      <colorScale>
        <cfvo type="min"/>
        <cfvo type="percentile" val="50"/>
        <cfvo type="max"/>
        <color rgb="FF63BE7B"/>
        <color rgb="FFFFEB84"/>
        <color rgb="FFF8696B"/>
      </colorScale>
    </cfRule>
    <cfRule type="colorScale" priority="30">
      <colorScale>
        <cfvo type="min"/>
        <cfvo type="max"/>
        <color theme="5"/>
        <color theme="0"/>
      </colorScale>
    </cfRule>
  </conditionalFormatting>
  <conditionalFormatting sqref="F4:I4 I5:I54 F5:G54 H5:H53">
    <cfRule type="colorScale" priority="52">
      <colorScale>
        <cfvo type="min"/>
        <cfvo type="max"/>
        <color rgb="FFFCFCFF"/>
        <color rgb="FF63BE7B"/>
      </colorScale>
    </cfRule>
  </conditionalFormatting>
  <conditionalFormatting sqref="G4:G54">
    <cfRule type="colorScale" priority="27">
      <colorScale>
        <cfvo type="min"/>
        <cfvo type="max"/>
        <color theme="0"/>
        <color theme="4"/>
      </colorScale>
    </cfRule>
    <cfRule type="colorScale" priority="29">
      <colorScale>
        <cfvo type="min"/>
        <cfvo type="max"/>
        <color theme="0"/>
        <color rgb="FF0070C0"/>
      </colorScale>
    </cfRule>
    <cfRule type="colorScale" priority="62">
      <colorScale>
        <cfvo type="min"/>
        <cfvo type="percentile" val="50"/>
        <cfvo type="max"/>
        <color rgb="FFF8696B"/>
        <color rgb="FFFFEB84"/>
        <color rgb="FF63BE7B"/>
      </colorScale>
    </cfRule>
  </conditionalFormatting>
  <conditionalFormatting sqref="H4:H53">
    <cfRule type="colorScale" priority="26">
      <colorScale>
        <cfvo type="min"/>
        <cfvo type="max"/>
        <color theme="0"/>
        <color theme="7"/>
      </colorScale>
    </cfRule>
    <cfRule type="colorScale" priority="61">
      <colorScale>
        <cfvo type="min"/>
        <cfvo type="percentile" val="50"/>
        <cfvo type="max"/>
        <color rgb="FFF8696B"/>
        <color rgb="FFFFEB84"/>
        <color rgb="FF63BE7B"/>
      </colorScale>
    </cfRule>
  </conditionalFormatting>
  <conditionalFormatting sqref="H5:H54 F4:F54">
    <cfRule type="colorScale" priority="68">
      <colorScale>
        <cfvo type="min"/>
        <cfvo type="percentile" val="50"/>
        <cfvo type="max"/>
        <color rgb="FFF8696B"/>
        <color rgb="FFFFEB84"/>
        <color rgb="FF63BE7B"/>
      </colorScale>
    </cfRule>
  </conditionalFormatting>
  <conditionalFormatting sqref="I4:I54">
    <cfRule type="colorScale" priority="25">
      <colorScale>
        <cfvo type="min"/>
        <cfvo type="max"/>
        <color theme="0"/>
        <color theme="5"/>
      </colorScale>
    </cfRule>
    <cfRule type="colorScale" priority="60">
      <colorScale>
        <cfvo type="min"/>
        <cfvo type="percentile" val="50"/>
        <cfvo type="max"/>
        <color rgb="FFF8696B"/>
        <color rgb="FFFFEB84"/>
        <color rgb="FF63BE7B"/>
      </colorScale>
    </cfRule>
  </conditionalFormatting>
  <conditionalFormatting sqref="J4:J53">
    <cfRule type="colorScale" priority="24">
      <colorScale>
        <cfvo type="min"/>
        <cfvo type="max"/>
        <color rgb="FFFCFCFF"/>
        <color rgb="FF63BE7B"/>
      </colorScale>
    </cfRule>
    <cfRule type="colorScale" priority="48">
      <colorScale>
        <cfvo type="min"/>
        <cfvo type="percentile" val="50"/>
        <cfvo type="max"/>
        <color rgb="FFF8696B"/>
        <color rgb="FFFCFCFF"/>
        <color rgb="FF63BE7B"/>
      </colorScale>
    </cfRule>
  </conditionalFormatting>
  <conditionalFormatting sqref="J4:M53">
    <cfRule type="colorScale" priority="49">
      <colorScale>
        <cfvo type="min"/>
        <cfvo type="percentile" val="50"/>
        <cfvo type="max"/>
        <color rgb="FFF8696B"/>
        <color rgb="FFFCFCFF"/>
        <color rgb="FF63BE7B"/>
      </colorScale>
    </cfRule>
    <cfRule type="colorScale" priority="51">
      <colorScale>
        <cfvo type="min"/>
        <cfvo type="max"/>
        <color rgb="FFFCFCFF"/>
        <color rgb="FF63BE7B"/>
      </colorScale>
    </cfRule>
  </conditionalFormatting>
  <conditionalFormatting sqref="K4:K53">
    <cfRule type="colorScale" priority="23">
      <colorScale>
        <cfvo type="min"/>
        <cfvo type="max"/>
        <color theme="0"/>
        <color theme="4"/>
      </colorScale>
    </cfRule>
    <cfRule type="colorScale" priority="47">
      <colorScale>
        <cfvo type="min"/>
        <cfvo type="percentile" val="50"/>
        <cfvo type="max"/>
        <color rgb="FFF8696B"/>
        <color rgb="FFFCFCFF"/>
        <color rgb="FF63BE7B"/>
      </colorScale>
    </cfRule>
  </conditionalFormatting>
  <conditionalFormatting sqref="L4:L53">
    <cfRule type="colorScale" priority="22">
      <colorScale>
        <cfvo type="min"/>
        <cfvo type="max"/>
        <color theme="0"/>
        <color theme="7"/>
      </colorScale>
    </cfRule>
    <cfRule type="colorScale" priority="46">
      <colorScale>
        <cfvo type="min"/>
        <cfvo type="percentile" val="50"/>
        <cfvo type="max"/>
        <color rgb="FFF8696B"/>
        <color rgb="FFFCFCFF"/>
        <color rgb="FF63BE7B"/>
      </colorScale>
    </cfRule>
  </conditionalFormatting>
  <conditionalFormatting sqref="M4:M53">
    <cfRule type="colorScale" priority="21">
      <colorScale>
        <cfvo type="min"/>
        <cfvo type="max"/>
        <color theme="0"/>
        <color theme="5"/>
      </colorScale>
    </cfRule>
    <cfRule type="colorScale" priority="45">
      <colorScale>
        <cfvo type="min"/>
        <cfvo type="percentile" val="50"/>
        <cfvo type="max"/>
        <color rgb="FFF8696B"/>
        <color rgb="FFFCFCFF"/>
        <color rgb="FF63BE7B"/>
      </colorScale>
    </cfRule>
  </conditionalFormatting>
  <conditionalFormatting sqref="CD4:CD53">
    <cfRule type="colorScale" priority="2">
      <colorScale>
        <cfvo type="min"/>
        <cfvo type="max"/>
        <color rgb="FFFCFCFF"/>
        <color rgb="FF63BE7B"/>
      </colorScale>
    </cfRule>
  </conditionalFormatting>
  <conditionalFormatting sqref="CD4:CE53">
    <cfRule type="colorScale" priority="20">
      <colorScale>
        <cfvo type="min"/>
        <cfvo type="max"/>
        <color rgb="FFFCFCFF"/>
        <color rgb="FF63BE7B"/>
      </colorScale>
    </cfRule>
    <cfRule type="colorScale" priority="44">
      <colorScale>
        <cfvo type="min"/>
        <cfvo type="percentile" val="50"/>
        <cfvo type="max"/>
        <color rgb="FF63BE7B"/>
        <color rgb="FFFCFCFF"/>
        <color rgb="FFF8696B"/>
      </colorScale>
    </cfRule>
  </conditionalFormatting>
  <conditionalFormatting sqref="CF4:CF53">
    <cfRule type="colorScale" priority="99">
      <colorScale>
        <cfvo type="min"/>
        <cfvo type="max"/>
        <color theme="0"/>
        <color theme="4"/>
      </colorScale>
    </cfRule>
    <cfRule type="colorScale" priority="100">
      <colorScale>
        <cfvo type="min"/>
        <cfvo type="max"/>
        <color rgb="FFFCFCFF"/>
        <color rgb="FF63BE7B"/>
      </colorScale>
    </cfRule>
    <cfRule type="colorScale" priority="101">
      <colorScale>
        <cfvo type="min"/>
        <cfvo type="percentile" val="50"/>
        <cfvo type="max"/>
        <color rgb="FFF8696B"/>
        <color rgb="FFFCFCFF"/>
        <color rgb="FF63BE7B"/>
      </colorScale>
    </cfRule>
  </conditionalFormatting>
  <conditionalFormatting sqref="CG4:CG53">
    <cfRule type="colorScale" priority="1">
      <colorScale>
        <cfvo type="min"/>
        <cfvo type="max"/>
        <color theme="0"/>
        <color theme="7"/>
      </colorScale>
    </cfRule>
  </conditionalFormatting>
  <conditionalFormatting sqref="CG4:CH53">
    <cfRule type="colorScale" priority="104">
      <colorScale>
        <cfvo type="min"/>
        <cfvo type="percentile" val="50"/>
        <cfvo type="max"/>
        <color rgb="FFF8696B"/>
        <color rgb="FFFCFCFF"/>
        <color rgb="FF63BE7B"/>
      </colorScale>
    </cfRule>
    <cfRule type="colorScale" priority="103">
      <colorScale>
        <cfvo type="min"/>
        <cfvo type="max"/>
        <color rgb="FFFCFCFF"/>
        <color rgb="FF63BE7B"/>
      </colorScale>
    </cfRule>
    <cfRule type="colorScale" priority="102">
      <colorScale>
        <cfvo type="min"/>
        <cfvo type="max"/>
        <color theme="0"/>
        <color theme="7"/>
      </colorScale>
    </cfRule>
  </conditionalFormatting>
  <conditionalFormatting sqref="CI4:CI53">
    <cfRule type="colorScale" priority="42">
      <colorScale>
        <cfvo type="min"/>
        <cfvo type="percentile" val="50"/>
        <cfvo type="max"/>
        <color rgb="FFF8696B"/>
        <color rgb="FFFCFCFF"/>
        <color rgb="FF63BE7B"/>
      </colorScale>
    </cfRule>
    <cfRule type="colorScale" priority="17">
      <colorScale>
        <cfvo type="min"/>
        <cfvo type="max"/>
        <color theme="0"/>
        <color theme="5"/>
      </colorScale>
    </cfRule>
    <cfRule type="colorScale" priority="37">
      <colorScale>
        <cfvo type="min"/>
        <cfvo type="max"/>
        <color rgb="FFFCFCFF"/>
        <color rgb="FF63BE7B"/>
      </colorScale>
    </cfRule>
  </conditionalFormatting>
  <conditionalFormatting sqref="CJ4:CJ53">
    <cfRule type="colorScale" priority="67">
      <colorScale>
        <cfvo type="min"/>
        <cfvo type="percentile" val="50"/>
        <cfvo type="max"/>
        <color rgb="FFF8696B"/>
        <color rgb="FFFFEB84"/>
        <color rgb="FF63BE7B"/>
      </colorScale>
    </cfRule>
  </conditionalFormatting>
  <conditionalFormatting sqref="CJ4:CM53 AC54:AC1048576">
    <cfRule type="colorScale" priority="69">
      <colorScale>
        <cfvo type="min"/>
        <cfvo type="percentile" val="50"/>
        <cfvo type="max"/>
        <color rgb="FFF8696B"/>
        <color rgb="FFFFEB84"/>
        <color rgb="FF63BE7B"/>
      </colorScale>
    </cfRule>
  </conditionalFormatting>
  <conditionalFormatting sqref="CJ4:CM53 CD4:CE53">
    <cfRule type="colorScale" priority="70">
      <colorScale>
        <cfvo type="min"/>
        <cfvo type="percentile" val="50"/>
        <cfvo type="max"/>
        <color rgb="FFF8696B"/>
        <color rgb="FFFFEB84"/>
        <color rgb="FF63BE7B"/>
      </colorScale>
    </cfRule>
  </conditionalFormatting>
  <conditionalFormatting sqref="CK4:CK53">
    <cfRule type="colorScale" priority="66">
      <colorScale>
        <cfvo type="min"/>
        <cfvo type="percentile" val="50"/>
        <cfvo type="max"/>
        <color rgb="FFF8696B"/>
        <color rgb="FFFFEB84"/>
        <color rgb="FF63BE7B"/>
      </colorScale>
    </cfRule>
  </conditionalFormatting>
  <conditionalFormatting sqref="CL4:CL53">
    <cfRule type="colorScale" priority="65">
      <colorScale>
        <cfvo type="min"/>
        <cfvo type="percentile" val="50"/>
        <cfvo type="max"/>
        <color rgb="FFF8696B"/>
        <color rgb="FFFFEB84"/>
        <color rgb="FF63BE7B"/>
      </colorScale>
    </cfRule>
  </conditionalFormatting>
  <conditionalFormatting sqref="CM4:CM53">
    <cfRule type="colorScale" priority="64">
      <colorScale>
        <cfvo type="min"/>
        <cfvo type="percentile" val="50"/>
        <cfvo type="max"/>
        <color rgb="FFF8696B"/>
        <color rgb="FFFFEB84"/>
        <color rgb="FF63BE7B"/>
      </colorScale>
    </cfRule>
  </conditionalFormatting>
  <conditionalFormatting sqref="CN4:CN53">
    <cfRule type="colorScale" priority="16">
      <colorScale>
        <cfvo type="min"/>
        <cfvo type="max"/>
        <color rgb="FFFCFCFF"/>
        <color rgb="FF63BE7B"/>
      </colorScale>
    </cfRule>
  </conditionalFormatting>
  <conditionalFormatting sqref="CN4:CQ53">
    <cfRule type="colorScale" priority="63">
      <colorScale>
        <cfvo type="min"/>
        <cfvo type="percentile" val="50"/>
        <cfvo type="max"/>
        <color rgb="FFF8696B"/>
        <color rgb="FFFFEB84"/>
        <color rgb="FF63BE7B"/>
      </colorScale>
    </cfRule>
  </conditionalFormatting>
  <conditionalFormatting sqref="CO4:CO53">
    <cfRule type="colorScale" priority="15">
      <colorScale>
        <cfvo type="min"/>
        <cfvo type="max"/>
        <color theme="0"/>
        <color theme="4"/>
      </colorScale>
    </cfRule>
    <cfRule type="colorScale" priority="35">
      <colorScale>
        <cfvo type="min"/>
        <cfvo type="max"/>
        <color rgb="FFFCFCFF"/>
        <color rgb="FF63BE7B"/>
      </colorScale>
    </cfRule>
  </conditionalFormatting>
  <conditionalFormatting sqref="CP4:CP53">
    <cfRule type="colorScale" priority="14">
      <colorScale>
        <cfvo type="min"/>
        <cfvo type="max"/>
        <color theme="0"/>
        <color rgb="FFFFC000"/>
      </colorScale>
    </cfRule>
    <cfRule type="colorScale" priority="34">
      <colorScale>
        <cfvo type="min"/>
        <cfvo type="max"/>
        <color rgb="FFFCFCFF"/>
        <color rgb="FF63BE7B"/>
      </colorScale>
    </cfRule>
    <cfRule type="colorScale" priority="12">
      <colorScale>
        <cfvo type="min"/>
        <cfvo type="max"/>
        <color theme="0"/>
        <color theme="7"/>
      </colorScale>
    </cfRule>
  </conditionalFormatting>
  <conditionalFormatting sqref="CQ4:CQ53">
    <cfRule type="colorScale" priority="33">
      <colorScale>
        <cfvo type="min"/>
        <cfvo type="max"/>
        <color rgb="FFFCFCFF"/>
        <color rgb="FF63BE7B"/>
      </colorScale>
    </cfRule>
    <cfRule type="colorScale" priority="13">
      <colorScale>
        <cfvo type="min"/>
        <cfvo type="max"/>
        <color theme="0"/>
        <color theme="5"/>
      </colorScale>
    </cfRule>
  </conditionalFormatting>
  <conditionalFormatting sqref="EB4:EC53">
    <cfRule type="expression" dxfId="2" priority="3">
      <formula>ISNUMBER(EB4)</formula>
    </cfRule>
  </conditionalFormatting>
  <conditionalFormatting sqref="EE4:EG53">
    <cfRule type="expression" dxfId="1" priority="6">
      <formula>ISNUMBER(EE4)</formula>
    </cfRule>
  </conditionalFormatting>
  <conditionalFormatting sqref="EI4:EP53">
    <cfRule type="expression" dxfId="0" priority="4">
      <formula>ISNUMBER(EI4)</formula>
    </cfRule>
  </conditionalFormatting>
  <pageMargins left="0.74803149606299213" right="0.6692913385826772" top="0.51181102362204722" bottom="0.74803149606299213" header="0.51181102362204722" footer="0.43307086614173229"/>
  <pageSetup orientation="landscape" r:id="rId1"/>
  <headerFooter alignWithMargins="0">
    <oddFooter>&amp;L&amp;7Page &amp;P of &amp;N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0F573-99E8-F248-A2F0-1CFEFC2C8876}">
  <dimension ref="A1:F122"/>
  <sheetViews>
    <sheetView workbookViewId="0">
      <selection activeCell="G21" sqref="G21"/>
    </sheetView>
  </sheetViews>
  <sheetFormatPr baseColWidth="10" defaultRowHeight="13" x14ac:dyDescent="0.15"/>
  <sheetData>
    <row r="1" spans="1:6" ht="15" x14ac:dyDescent="0.2">
      <c r="A1" s="58" t="s">
        <v>118</v>
      </c>
      <c r="B1" s="58"/>
      <c r="C1" s="58"/>
      <c r="D1" s="58"/>
      <c r="E1" s="58"/>
    </row>
    <row r="2" spans="1:6" ht="15" x14ac:dyDescent="0.2">
      <c r="A2" s="59" t="s">
        <v>119</v>
      </c>
      <c r="B2" s="60" t="s">
        <v>120</v>
      </c>
      <c r="C2" s="60" t="s">
        <v>99</v>
      </c>
      <c r="D2" s="60" t="s">
        <v>144</v>
      </c>
      <c r="E2" s="60" t="s">
        <v>145</v>
      </c>
    </row>
    <row r="3" spans="1:6" ht="15" x14ac:dyDescent="0.2">
      <c r="A3" s="59" t="s">
        <v>121</v>
      </c>
      <c r="B3" s="61">
        <v>1011</v>
      </c>
      <c r="C3" s="61">
        <v>363</v>
      </c>
      <c r="D3" s="61">
        <v>348</v>
      </c>
      <c r="E3" s="61">
        <v>300</v>
      </c>
    </row>
    <row r="4" spans="1:6" ht="15" x14ac:dyDescent="0.2">
      <c r="A4" s="59" t="s">
        <v>122</v>
      </c>
      <c r="B4" s="61">
        <v>1011</v>
      </c>
      <c r="C4" s="61">
        <v>364</v>
      </c>
      <c r="D4" s="61">
        <v>293.2</v>
      </c>
      <c r="E4" s="61">
        <v>353.8</v>
      </c>
    </row>
    <row r="5" spans="1:6" ht="15" x14ac:dyDescent="0.2">
      <c r="A5" s="59" t="s">
        <v>99</v>
      </c>
      <c r="B5" s="54">
        <v>0.38</v>
      </c>
      <c r="C5" s="54">
        <v>0.85</v>
      </c>
      <c r="D5" s="54">
        <v>0.02</v>
      </c>
      <c r="E5" s="54">
        <v>0.18</v>
      </c>
    </row>
    <row r="6" spans="1:6" ht="15" x14ac:dyDescent="0.2">
      <c r="A6" s="59" t="s">
        <v>98</v>
      </c>
      <c r="B6" s="54">
        <v>0.39</v>
      </c>
      <c r="C6" s="54">
        <v>0.04</v>
      </c>
      <c r="D6" s="54">
        <v>0.91</v>
      </c>
      <c r="E6" s="54">
        <v>0.31</v>
      </c>
    </row>
    <row r="7" spans="1:6" ht="15" x14ac:dyDescent="0.2">
      <c r="A7" s="59" t="s">
        <v>123</v>
      </c>
      <c r="B7" s="54">
        <v>0.24</v>
      </c>
      <c r="C7" s="54">
        <v>0.11</v>
      </c>
      <c r="D7" s="54">
        <v>0.08</v>
      </c>
      <c r="E7" s="54">
        <v>0.51</v>
      </c>
    </row>
    <row r="8" spans="1:6" ht="15" x14ac:dyDescent="0.2">
      <c r="A8" s="63" t="s">
        <v>158</v>
      </c>
      <c r="B8" s="64">
        <f>AVERAGE(B5:B6)</f>
        <v>0.38500000000000001</v>
      </c>
      <c r="C8" s="64">
        <f t="shared" ref="C8:E8" si="0">AVERAGE(C5:C6)</f>
        <v>0.44500000000000001</v>
      </c>
      <c r="D8" s="64">
        <f t="shared" si="0"/>
        <v>0.46500000000000002</v>
      </c>
      <c r="E8" s="64">
        <f t="shared" si="0"/>
        <v>0.245</v>
      </c>
      <c r="F8" s="2" t="s">
        <v>166</v>
      </c>
    </row>
    <row r="9" spans="1:6" ht="15" x14ac:dyDescent="0.2">
      <c r="A9" s="58" t="s">
        <v>124</v>
      </c>
      <c r="B9" s="58"/>
      <c r="C9" s="58"/>
      <c r="D9" s="58"/>
      <c r="E9" s="58"/>
    </row>
    <row r="10" spans="1:6" ht="15" x14ac:dyDescent="0.2">
      <c r="A10" s="59" t="s">
        <v>119</v>
      </c>
      <c r="B10" s="60" t="s">
        <v>120</v>
      </c>
      <c r="C10" s="60" t="s">
        <v>99</v>
      </c>
      <c r="D10" s="60" t="s">
        <v>144</v>
      </c>
      <c r="E10" s="60" t="s">
        <v>145</v>
      </c>
    </row>
    <row r="11" spans="1:6" ht="15" x14ac:dyDescent="0.2">
      <c r="A11" s="59" t="s">
        <v>121</v>
      </c>
      <c r="B11" s="61">
        <v>1011</v>
      </c>
      <c r="C11" s="61">
        <v>363</v>
      </c>
      <c r="D11" s="61">
        <v>348</v>
      </c>
      <c r="E11" s="61">
        <v>300</v>
      </c>
    </row>
    <row r="12" spans="1:6" ht="15" x14ac:dyDescent="0.2">
      <c r="A12" s="59" t="s">
        <v>122</v>
      </c>
      <c r="B12" s="61">
        <v>1011</v>
      </c>
      <c r="C12" s="61">
        <v>364</v>
      </c>
      <c r="D12" s="61">
        <v>293.2</v>
      </c>
      <c r="E12" s="61">
        <v>353.8</v>
      </c>
    </row>
    <row r="13" spans="1:6" ht="15" x14ac:dyDescent="0.2">
      <c r="A13" s="59" t="s">
        <v>146</v>
      </c>
      <c r="B13" s="54">
        <v>0.38</v>
      </c>
      <c r="C13" s="54">
        <v>0.4</v>
      </c>
      <c r="D13" s="54">
        <v>0.41</v>
      </c>
      <c r="E13" s="54">
        <v>0.34</v>
      </c>
    </row>
    <row r="14" spans="1:6" ht="15" x14ac:dyDescent="0.2">
      <c r="A14" s="59" t="s">
        <v>101</v>
      </c>
      <c r="B14" s="54">
        <v>0.28999999999999998</v>
      </c>
      <c r="C14" s="54">
        <v>0.28999999999999998</v>
      </c>
      <c r="D14" s="54">
        <v>0.28000000000000003</v>
      </c>
      <c r="E14" s="54">
        <v>0.31</v>
      </c>
    </row>
    <row r="15" spans="1:6" ht="15" x14ac:dyDescent="0.2">
      <c r="A15" s="59" t="s">
        <v>123</v>
      </c>
      <c r="B15" s="54">
        <v>0.33</v>
      </c>
      <c r="C15" s="54">
        <v>0.31</v>
      </c>
      <c r="D15" s="54">
        <v>0.31</v>
      </c>
      <c r="E15" s="54">
        <v>0.35</v>
      </c>
    </row>
    <row r="16" spans="1:6" ht="15" x14ac:dyDescent="0.2">
      <c r="A16" s="59"/>
      <c r="B16" s="61"/>
      <c r="C16" s="61"/>
      <c r="D16" s="61"/>
      <c r="E16" s="61"/>
    </row>
    <row r="17" spans="1:5" ht="15" x14ac:dyDescent="0.2">
      <c r="A17" s="58" t="s">
        <v>125</v>
      </c>
      <c r="B17" s="58"/>
      <c r="C17" s="58"/>
      <c r="D17" s="58"/>
      <c r="E17" s="58"/>
    </row>
    <row r="18" spans="1:5" ht="15" x14ac:dyDescent="0.2">
      <c r="A18" s="59" t="s">
        <v>119</v>
      </c>
      <c r="B18" s="60" t="s">
        <v>120</v>
      </c>
      <c r="C18" s="60" t="s">
        <v>99</v>
      </c>
      <c r="D18" s="60" t="s">
        <v>144</v>
      </c>
      <c r="E18" s="60" t="s">
        <v>145</v>
      </c>
    </row>
    <row r="19" spans="1:5" ht="15" x14ac:dyDescent="0.2">
      <c r="A19" s="59" t="s">
        <v>121</v>
      </c>
      <c r="B19" s="61">
        <v>1011</v>
      </c>
      <c r="C19" s="61">
        <v>363</v>
      </c>
      <c r="D19" s="61">
        <v>348</v>
      </c>
      <c r="E19" s="61">
        <v>300</v>
      </c>
    </row>
    <row r="20" spans="1:5" ht="15" x14ac:dyDescent="0.2">
      <c r="A20" s="59" t="s">
        <v>122</v>
      </c>
      <c r="B20" s="61">
        <v>1011</v>
      </c>
      <c r="C20" s="61">
        <v>364</v>
      </c>
      <c r="D20" s="61">
        <v>293.2</v>
      </c>
      <c r="E20" s="61">
        <v>353.8</v>
      </c>
    </row>
    <row r="21" spans="1:5" ht="15" x14ac:dyDescent="0.2">
      <c r="A21" s="59" t="s">
        <v>126</v>
      </c>
      <c r="B21" s="54">
        <v>0.47</v>
      </c>
      <c r="C21" s="54">
        <v>0.56000000000000005</v>
      </c>
      <c r="D21" s="54">
        <v>0.42</v>
      </c>
      <c r="E21" s="54">
        <v>0.43</v>
      </c>
    </row>
    <row r="22" spans="1:5" ht="15" x14ac:dyDescent="0.2">
      <c r="A22" s="59" t="s">
        <v>127</v>
      </c>
      <c r="B22" s="54">
        <v>0.03</v>
      </c>
      <c r="C22" s="54">
        <v>0.03</v>
      </c>
      <c r="D22" s="54">
        <v>0.03</v>
      </c>
      <c r="E22" s="54">
        <v>0.03</v>
      </c>
    </row>
    <row r="23" spans="1:5" ht="15" x14ac:dyDescent="0.2">
      <c r="A23" s="59" t="s">
        <v>123</v>
      </c>
      <c r="B23" s="54">
        <v>0.5</v>
      </c>
      <c r="C23" s="54">
        <v>0.41</v>
      </c>
      <c r="D23" s="54">
        <v>0.54</v>
      </c>
      <c r="E23" s="54">
        <v>0.55000000000000004</v>
      </c>
    </row>
    <row r="24" spans="1:5" ht="15" x14ac:dyDescent="0.2">
      <c r="A24" s="59"/>
      <c r="B24" s="61"/>
      <c r="C24" s="61"/>
      <c r="D24" s="61"/>
      <c r="E24" s="61"/>
    </row>
    <row r="25" spans="1:5" ht="15" x14ac:dyDescent="0.2">
      <c r="A25" s="58" t="s">
        <v>128</v>
      </c>
      <c r="B25" s="58"/>
      <c r="C25" s="58"/>
      <c r="D25" s="58"/>
      <c r="E25" s="58"/>
    </row>
    <row r="26" spans="1:5" ht="15" x14ac:dyDescent="0.2">
      <c r="A26" s="59" t="s">
        <v>119</v>
      </c>
      <c r="B26" s="60" t="s">
        <v>120</v>
      </c>
      <c r="C26" s="60" t="s">
        <v>99</v>
      </c>
      <c r="D26" s="60" t="s">
        <v>144</v>
      </c>
      <c r="E26" s="60" t="s">
        <v>145</v>
      </c>
    </row>
    <row r="27" spans="1:5" ht="15" x14ac:dyDescent="0.2">
      <c r="A27" s="59" t="s">
        <v>121</v>
      </c>
      <c r="B27" s="61">
        <v>1011</v>
      </c>
      <c r="C27" s="61">
        <v>363</v>
      </c>
      <c r="D27" s="61">
        <v>348</v>
      </c>
      <c r="E27" s="61">
        <v>300</v>
      </c>
    </row>
    <row r="28" spans="1:5" ht="15" x14ac:dyDescent="0.2">
      <c r="A28" s="59" t="s">
        <v>122</v>
      </c>
      <c r="B28" s="61">
        <v>1011</v>
      </c>
      <c r="C28" s="61">
        <v>364</v>
      </c>
      <c r="D28" s="61">
        <v>293.2</v>
      </c>
      <c r="E28" s="61">
        <v>353.8</v>
      </c>
    </row>
    <row r="29" spans="1:5" ht="15" x14ac:dyDescent="0.2">
      <c r="A29" s="59" t="s">
        <v>102</v>
      </c>
      <c r="B29" s="54">
        <v>0.32</v>
      </c>
      <c r="C29" s="54">
        <v>0.33</v>
      </c>
      <c r="D29" s="54">
        <v>0.33</v>
      </c>
      <c r="E29" s="54">
        <v>0.28999999999999998</v>
      </c>
    </row>
    <row r="30" spans="1:5" ht="15" x14ac:dyDescent="0.2">
      <c r="A30" s="59" t="s">
        <v>103</v>
      </c>
      <c r="B30" s="54">
        <v>0.09</v>
      </c>
      <c r="C30" s="54">
        <v>7.0000000000000007E-2</v>
      </c>
      <c r="D30" s="54">
        <v>0.14000000000000001</v>
      </c>
      <c r="E30" s="54">
        <v>7.0000000000000007E-2</v>
      </c>
    </row>
    <row r="31" spans="1:5" ht="15" x14ac:dyDescent="0.2">
      <c r="A31" s="59" t="s">
        <v>104</v>
      </c>
      <c r="B31" s="54">
        <v>0.1</v>
      </c>
      <c r="C31" s="54">
        <v>0.14000000000000001</v>
      </c>
      <c r="D31" s="54">
        <v>0.06</v>
      </c>
      <c r="E31" s="54">
        <v>0.11</v>
      </c>
    </row>
    <row r="32" spans="1:5" ht="15" x14ac:dyDescent="0.2">
      <c r="A32" s="59" t="s">
        <v>123</v>
      </c>
      <c r="B32" s="54">
        <v>0.49</v>
      </c>
      <c r="C32" s="54">
        <v>0.46</v>
      </c>
      <c r="D32" s="54">
        <v>0.47</v>
      </c>
      <c r="E32" s="54">
        <v>0.53</v>
      </c>
    </row>
    <row r="33" spans="1:5" ht="15" x14ac:dyDescent="0.2">
      <c r="A33" s="59"/>
      <c r="B33" s="61"/>
      <c r="C33" s="61"/>
      <c r="D33" s="61"/>
      <c r="E33" s="61"/>
    </row>
    <row r="34" spans="1:5" ht="15" x14ac:dyDescent="0.2">
      <c r="A34" s="58" t="s">
        <v>129</v>
      </c>
      <c r="B34" s="58"/>
      <c r="C34" s="58"/>
      <c r="D34" s="58"/>
      <c r="E34" s="58"/>
    </row>
    <row r="35" spans="1:5" ht="15" x14ac:dyDescent="0.2">
      <c r="A35" s="59" t="s">
        <v>119</v>
      </c>
      <c r="B35" s="60" t="s">
        <v>120</v>
      </c>
      <c r="C35" s="60" t="s">
        <v>99</v>
      </c>
      <c r="D35" s="60" t="s">
        <v>144</v>
      </c>
      <c r="E35" s="60" t="s">
        <v>145</v>
      </c>
    </row>
    <row r="36" spans="1:5" ht="15" x14ac:dyDescent="0.2">
      <c r="A36" s="59" t="s">
        <v>121</v>
      </c>
      <c r="B36" s="61">
        <v>1011</v>
      </c>
      <c r="C36" s="61">
        <v>363</v>
      </c>
      <c r="D36" s="61">
        <v>348</v>
      </c>
      <c r="E36" s="61">
        <v>300</v>
      </c>
    </row>
    <row r="37" spans="1:5" ht="15" x14ac:dyDescent="0.2">
      <c r="A37" s="59" t="s">
        <v>122</v>
      </c>
      <c r="B37" s="61">
        <v>1011</v>
      </c>
      <c r="C37" s="61">
        <v>364</v>
      </c>
      <c r="D37" s="61">
        <v>293.2</v>
      </c>
      <c r="E37" s="61">
        <v>353.8</v>
      </c>
    </row>
    <row r="38" spans="1:5" ht="15" x14ac:dyDescent="0.2">
      <c r="A38" s="59" t="s">
        <v>147</v>
      </c>
      <c r="B38" s="54">
        <v>0.17</v>
      </c>
      <c r="C38" s="54">
        <v>0.19</v>
      </c>
      <c r="D38" s="54">
        <v>0.23</v>
      </c>
      <c r="E38" s="54">
        <v>0.11</v>
      </c>
    </row>
    <row r="39" spans="1:5" ht="15" x14ac:dyDescent="0.2">
      <c r="A39" s="59" t="s">
        <v>148</v>
      </c>
      <c r="B39" s="54">
        <v>0.22</v>
      </c>
      <c r="C39" s="54">
        <v>0.26</v>
      </c>
      <c r="D39" s="54">
        <v>0.15</v>
      </c>
      <c r="E39" s="54">
        <v>0.23</v>
      </c>
    </row>
    <row r="40" spans="1:5" ht="15" x14ac:dyDescent="0.2">
      <c r="A40" s="59" t="s">
        <v>123</v>
      </c>
      <c r="B40" s="54">
        <v>0.61</v>
      </c>
      <c r="C40" s="54">
        <v>0.55000000000000004</v>
      </c>
      <c r="D40" s="54">
        <v>0.62</v>
      </c>
      <c r="E40" s="54">
        <v>0.66</v>
      </c>
    </row>
    <row r="41" spans="1:5" ht="15" x14ac:dyDescent="0.2">
      <c r="A41" s="59"/>
      <c r="B41" s="61"/>
      <c r="C41" s="61"/>
      <c r="D41" s="61"/>
      <c r="E41" s="61"/>
    </row>
    <row r="42" spans="1:5" ht="15" x14ac:dyDescent="0.2">
      <c r="A42" s="58" t="s">
        <v>130</v>
      </c>
      <c r="B42" s="58"/>
      <c r="C42" s="58"/>
      <c r="D42" s="58"/>
      <c r="E42" s="58"/>
    </row>
    <row r="43" spans="1:5" ht="15" x14ac:dyDescent="0.2">
      <c r="A43" s="59" t="s">
        <v>119</v>
      </c>
      <c r="B43" s="60" t="s">
        <v>120</v>
      </c>
      <c r="C43" s="60" t="s">
        <v>99</v>
      </c>
      <c r="D43" s="60" t="s">
        <v>144</v>
      </c>
      <c r="E43" s="60" t="s">
        <v>145</v>
      </c>
    </row>
    <row r="44" spans="1:5" ht="15" x14ac:dyDescent="0.2">
      <c r="A44" s="59" t="s">
        <v>121</v>
      </c>
      <c r="B44" s="61">
        <v>1011</v>
      </c>
      <c r="C44" s="61">
        <v>363</v>
      </c>
      <c r="D44" s="61">
        <v>348</v>
      </c>
      <c r="E44" s="61">
        <v>300</v>
      </c>
    </row>
    <row r="45" spans="1:5" ht="15" x14ac:dyDescent="0.2">
      <c r="A45" s="59" t="s">
        <v>122</v>
      </c>
      <c r="B45" s="61">
        <v>1011</v>
      </c>
      <c r="C45" s="61">
        <v>364</v>
      </c>
      <c r="D45" s="61">
        <v>293.2</v>
      </c>
      <c r="E45" s="61">
        <v>353.8</v>
      </c>
    </row>
    <row r="46" spans="1:5" ht="15" x14ac:dyDescent="0.2">
      <c r="A46" s="59" t="s">
        <v>149</v>
      </c>
      <c r="B46" s="54">
        <v>0.19</v>
      </c>
      <c r="C46" s="54">
        <v>0.18</v>
      </c>
      <c r="D46" s="54">
        <v>0.24</v>
      </c>
      <c r="E46" s="54">
        <v>0.16</v>
      </c>
    </row>
    <row r="47" spans="1:5" ht="15" x14ac:dyDescent="0.2">
      <c r="A47" s="59" t="s">
        <v>154</v>
      </c>
      <c r="B47" s="54">
        <v>0.2</v>
      </c>
      <c r="C47" s="54">
        <v>0.25</v>
      </c>
      <c r="D47" s="54">
        <v>0.14000000000000001</v>
      </c>
      <c r="E47" s="54">
        <v>0.18</v>
      </c>
    </row>
    <row r="48" spans="1:5" ht="15" x14ac:dyDescent="0.2">
      <c r="A48" s="59" t="s">
        <v>123</v>
      </c>
      <c r="B48" s="54">
        <v>0.61</v>
      </c>
      <c r="C48" s="54">
        <v>0.56000000000000005</v>
      </c>
      <c r="D48" s="54">
        <v>0.62</v>
      </c>
      <c r="E48" s="54">
        <v>0.66</v>
      </c>
    </row>
    <row r="49" spans="1:5" ht="15" x14ac:dyDescent="0.2">
      <c r="A49" s="59"/>
      <c r="B49" s="61"/>
      <c r="C49" s="61"/>
      <c r="D49" s="61"/>
      <c r="E49" s="61"/>
    </row>
    <row r="50" spans="1:5" ht="15" x14ac:dyDescent="0.2">
      <c r="A50" s="58" t="s">
        <v>131</v>
      </c>
      <c r="B50" s="58"/>
      <c r="C50" s="58"/>
      <c r="D50" s="58"/>
      <c r="E50" s="58"/>
    </row>
    <row r="51" spans="1:5" ht="15" x14ac:dyDescent="0.2">
      <c r="A51" s="59" t="s">
        <v>119</v>
      </c>
      <c r="B51" s="60" t="s">
        <v>120</v>
      </c>
      <c r="C51" s="60" t="s">
        <v>99</v>
      </c>
      <c r="D51" s="60" t="s">
        <v>144</v>
      </c>
      <c r="E51" s="60" t="s">
        <v>145</v>
      </c>
    </row>
    <row r="52" spans="1:5" ht="15" x14ac:dyDescent="0.2">
      <c r="A52" s="59" t="s">
        <v>121</v>
      </c>
      <c r="B52" s="61">
        <v>1011</v>
      </c>
      <c r="C52" s="61">
        <v>363</v>
      </c>
      <c r="D52" s="61">
        <v>348</v>
      </c>
      <c r="E52" s="61">
        <v>300</v>
      </c>
    </row>
    <row r="53" spans="1:5" ht="15" x14ac:dyDescent="0.2">
      <c r="A53" s="59" t="s">
        <v>122</v>
      </c>
      <c r="B53" s="61">
        <v>1011</v>
      </c>
      <c r="C53" s="61">
        <v>364</v>
      </c>
      <c r="D53" s="61">
        <v>293.2</v>
      </c>
      <c r="E53" s="61">
        <v>353.8</v>
      </c>
    </row>
    <row r="54" spans="1:5" ht="15" x14ac:dyDescent="0.2">
      <c r="A54" s="59" t="s">
        <v>132</v>
      </c>
      <c r="B54" s="54">
        <v>0.18</v>
      </c>
      <c r="C54" s="54">
        <v>0.18</v>
      </c>
      <c r="D54" s="54">
        <v>0.23</v>
      </c>
      <c r="E54" s="54">
        <v>0.12</v>
      </c>
    </row>
    <row r="55" spans="1:5" ht="15" x14ac:dyDescent="0.2">
      <c r="A55" s="59" t="s">
        <v>133</v>
      </c>
      <c r="B55" s="54">
        <v>0.22</v>
      </c>
      <c r="C55" s="54">
        <v>0.24</v>
      </c>
      <c r="D55" s="54">
        <v>0.18</v>
      </c>
      <c r="E55" s="54">
        <v>0.22</v>
      </c>
    </row>
    <row r="56" spans="1:5" ht="15" x14ac:dyDescent="0.2">
      <c r="A56" s="59" t="s">
        <v>123</v>
      </c>
      <c r="B56" s="54">
        <v>0.61</v>
      </c>
      <c r="C56" s="54">
        <v>0.57999999999999996</v>
      </c>
      <c r="D56" s="54">
        <v>0.59</v>
      </c>
      <c r="E56" s="54">
        <v>0.66</v>
      </c>
    </row>
    <row r="57" spans="1:5" ht="15" x14ac:dyDescent="0.2">
      <c r="A57" s="59"/>
      <c r="B57" s="61"/>
      <c r="C57" s="61"/>
      <c r="D57" s="61"/>
      <c r="E57" s="61"/>
    </row>
    <row r="58" spans="1:5" ht="15" x14ac:dyDescent="0.2">
      <c r="A58" s="58" t="s">
        <v>134</v>
      </c>
      <c r="B58" s="58"/>
      <c r="C58" s="58"/>
      <c r="D58" s="58"/>
      <c r="E58" s="58"/>
    </row>
    <row r="59" spans="1:5" ht="15" x14ac:dyDescent="0.2">
      <c r="A59" s="59" t="s">
        <v>119</v>
      </c>
      <c r="B59" s="60" t="s">
        <v>120</v>
      </c>
      <c r="C59" s="60" t="s">
        <v>99</v>
      </c>
      <c r="D59" s="60" t="s">
        <v>144</v>
      </c>
      <c r="E59" s="60" t="s">
        <v>145</v>
      </c>
    </row>
    <row r="60" spans="1:5" ht="15" x14ac:dyDescent="0.2">
      <c r="A60" s="59" t="s">
        <v>121</v>
      </c>
      <c r="B60" s="61">
        <v>1011</v>
      </c>
      <c r="C60" s="61">
        <v>363</v>
      </c>
      <c r="D60" s="61">
        <v>348</v>
      </c>
      <c r="E60" s="61">
        <v>300</v>
      </c>
    </row>
    <row r="61" spans="1:5" ht="15" x14ac:dyDescent="0.2">
      <c r="A61" s="59" t="s">
        <v>122</v>
      </c>
      <c r="B61" s="61">
        <v>1011</v>
      </c>
      <c r="C61" s="61">
        <v>364</v>
      </c>
      <c r="D61" s="61">
        <v>293.2</v>
      </c>
      <c r="E61" s="61">
        <v>353.8</v>
      </c>
    </row>
    <row r="62" spans="1:5" ht="15" x14ac:dyDescent="0.2">
      <c r="A62" s="59" t="s">
        <v>150</v>
      </c>
      <c r="B62" s="54">
        <v>0.25</v>
      </c>
      <c r="C62" s="54">
        <v>0.28000000000000003</v>
      </c>
      <c r="D62" s="54">
        <v>0.25</v>
      </c>
      <c r="E62" s="54">
        <v>0.21</v>
      </c>
    </row>
    <row r="63" spans="1:5" ht="15" x14ac:dyDescent="0.2">
      <c r="A63" s="59" t="s">
        <v>155</v>
      </c>
      <c r="B63" s="54">
        <v>0.17</v>
      </c>
      <c r="C63" s="54">
        <v>0.18</v>
      </c>
      <c r="D63" s="54">
        <v>0.17</v>
      </c>
      <c r="E63" s="54">
        <v>0.15</v>
      </c>
    </row>
    <row r="64" spans="1:5" ht="15" x14ac:dyDescent="0.2">
      <c r="A64" s="59" t="s">
        <v>123</v>
      </c>
      <c r="B64" s="54">
        <v>0.57999999999999996</v>
      </c>
      <c r="C64" s="54">
        <v>0.53</v>
      </c>
      <c r="D64" s="54">
        <v>0.57999999999999996</v>
      </c>
      <c r="E64" s="54">
        <v>0.64</v>
      </c>
    </row>
    <row r="65" spans="1:5" ht="15" x14ac:dyDescent="0.2">
      <c r="A65" s="59"/>
      <c r="B65" s="61"/>
      <c r="C65" s="61"/>
      <c r="D65" s="61"/>
      <c r="E65" s="61"/>
    </row>
    <row r="66" spans="1:5" ht="15" x14ac:dyDescent="0.2">
      <c r="A66" s="58" t="s">
        <v>135</v>
      </c>
      <c r="B66" s="58"/>
      <c r="C66" s="58"/>
      <c r="D66" s="58"/>
      <c r="E66" s="58"/>
    </row>
    <row r="67" spans="1:5" ht="15" x14ac:dyDescent="0.2">
      <c r="A67" s="59" t="s">
        <v>119</v>
      </c>
      <c r="B67" s="60" t="s">
        <v>120</v>
      </c>
      <c r="C67" s="60" t="s">
        <v>99</v>
      </c>
      <c r="D67" s="60" t="s">
        <v>144</v>
      </c>
      <c r="E67" s="60" t="s">
        <v>145</v>
      </c>
    </row>
    <row r="68" spans="1:5" ht="15" x14ac:dyDescent="0.2">
      <c r="A68" s="59" t="s">
        <v>121</v>
      </c>
      <c r="B68" s="61">
        <v>1011</v>
      </c>
      <c r="C68" s="61">
        <v>363</v>
      </c>
      <c r="D68" s="61">
        <v>348</v>
      </c>
      <c r="E68" s="61">
        <v>300</v>
      </c>
    </row>
    <row r="69" spans="1:5" ht="15" x14ac:dyDescent="0.2">
      <c r="A69" s="59" t="s">
        <v>122</v>
      </c>
      <c r="B69" s="61">
        <v>1011</v>
      </c>
      <c r="C69" s="61">
        <v>364</v>
      </c>
      <c r="D69" s="61">
        <v>293.2</v>
      </c>
      <c r="E69" s="61">
        <v>353.8</v>
      </c>
    </row>
    <row r="70" spans="1:5" ht="15" x14ac:dyDescent="0.2">
      <c r="A70" s="59" t="s">
        <v>151</v>
      </c>
      <c r="B70" s="54">
        <v>0.22</v>
      </c>
      <c r="C70" s="54">
        <v>0.23</v>
      </c>
      <c r="D70" s="54">
        <v>0.26</v>
      </c>
      <c r="E70" s="54">
        <v>0.18</v>
      </c>
    </row>
    <row r="71" spans="1:5" ht="15" x14ac:dyDescent="0.2">
      <c r="A71" s="59" t="s">
        <v>156</v>
      </c>
      <c r="B71" s="54">
        <v>0.16</v>
      </c>
      <c r="C71" s="54">
        <v>0.16</v>
      </c>
      <c r="D71" s="54">
        <v>0.16</v>
      </c>
      <c r="E71" s="54">
        <v>0.16</v>
      </c>
    </row>
    <row r="72" spans="1:5" ht="15" x14ac:dyDescent="0.2">
      <c r="A72" s="59" t="s">
        <v>123</v>
      </c>
      <c r="B72" s="54">
        <v>0.61</v>
      </c>
      <c r="C72" s="54">
        <v>0.6</v>
      </c>
      <c r="D72" s="54">
        <v>0.57999999999999996</v>
      </c>
      <c r="E72" s="54">
        <v>0.66</v>
      </c>
    </row>
    <row r="73" spans="1:5" ht="15" x14ac:dyDescent="0.2">
      <c r="A73" s="59"/>
      <c r="B73" s="61"/>
      <c r="C73" s="61"/>
      <c r="D73" s="61"/>
      <c r="E73" s="61"/>
    </row>
    <row r="74" spans="1:5" ht="15" x14ac:dyDescent="0.2">
      <c r="A74" s="58" t="s">
        <v>136</v>
      </c>
      <c r="B74" s="58"/>
      <c r="C74" s="58"/>
      <c r="D74" s="58"/>
      <c r="E74" s="58"/>
    </row>
    <row r="75" spans="1:5" ht="15" x14ac:dyDescent="0.2">
      <c r="A75" s="59" t="s">
        <v>119</v>
      </c>
      <c r="B75" s="60" t="s">
        <v>120</v>
      </c>
      <c r="C75" s="60" t="s">
        <v>99</v>
      </c>
      <c r="D75" s="60" t="s">
        <v>144</v>
      </c>
      <c r="E75" s="60" t="s">
        <v>145</v>
      </c>
    </row>
    <row r="76" spans="1:5" ht="15" x14ac:dyDescent="0.2">
      <c r="A76" s="59" t="s">
        <v>121</v>
      </c>
      <c r="B76" s="61">
        <v>1011</v>
      </c>
      <c r="C76" s="61">
        <v>363</v>
      </c>
      <c r="D76" s="61">
        <v>348</v>
      </c>
      <c r="E76" s="61">
        <v>300</v>
      </c>
    </row>
    <row r="77" spans="1:5" ht="15" x14ac:dyDescent="0.2">
      <c r="A77" s="59" t="s">
        <v>122</v>
      </c>
      <c r="B77" s="61">
        <v>1011</v>
      </c>
      <c r="C77" s="61">
        <v>364</v>
      </c>
      <c r="D77" s="61">
        <v>293.2</v>
      </c>
      <c r="E77" s="61">
        <v>353.8</v>
      </c>
    </row>
    <row r="78" spans="1:5" ht="15" x14ac:dyDescent="0.2">
      <c r="A78" s="59" t="s">
        <v>108</v>
      </c>
      <c r="B78" s="54">
        <v>0.3</v>
      </c>
      <c r="C78" s="54">
        <v>0.28999999999999998</v>
      </c>
      <c r="D78" s="54">
        <v>0.36</v>
      </c>
      <c r="E78" s="54">
        <v>0.28000000000000003</v>
      </c>
    </row>
    <row r="79" spans="1:5" ht="15" x14ac:dyDescent="0.2">
      <c r="A79" s="59" t="s">
        <v>157</v>
      </c>
      <c r="B79" s="54">
        <v>0.15</v>
      </c>
      <c r="C79" s="54">
        <v>0.17</v>
      </c>
      <c r="D79" s="54">
        <v>0.14000000000000001</v>
      </c>
      <c r="E79" s="54">
        <v>0.14000000000000001</v>
      </c>
    </row>
    <row r="80" spans="1:5" ht="15" x14ac:dyDescent="0.2">
      <c r="A80" s="59" t="s">
        <v>137</v>
      </c>
      <c r="B80" s="54">
        <v>0.54</v>
      </c>
      <c r="C80" s="54">
        <v>0.54</v>
      </c>
      <c r="D80" s="54">
        <v>0.5</v>
      </c>
      <c r="E80" s="54">
        <v>0.57999999999999996</v>
      </c>
    </row>
    <row r="81" spans="1:5" ht="15" x14ac:dyDescent="0.2">
      <c r="A81" s="59"/>
      <c r="B81" s="61"/>
      <c r="C81" s="61"/>
      <c r="D81" s="61"/>
      <c r="E81" s="61"/>
    </row>
    <row r="82" spans="1:5" ht="15" x14ac:dyDescent="0.2">
      <c r="A82" s="58" t="s">
        <v>138</v>
      </c>
      <c r="B82" s="58"/>
      <c r="C82" s="58"/>
      <c r="D82" s="58"/>
      <c r="E82" s="58"/>
    </row>
    <row r="83" spans="1:5" ht="15" x14ac:dyDescent="0.2">
      <c r="A83" s="59" t="s">
        <v>119</v>
      </c>
      <c r="B83" s="60" t="s">
        <v>120</v>
      </c>
      <c r="C83" s="60" t="s">
        <v>99</v>
      </c>
      <c r="D83" s="60" t="s">
        <v>144</v>
      </c>
      <c r="E83" s="60" t="s">
        <v>145</v>
      </c>
    </row>
    <row r="84" spans="1:5" ht="15" x14ac:dyDescent="0.2">
      <c r="A84" s="59" t="s">
        <v>121</v>
      </c>
      <c r="B84" s="61">
        <v>1011</v>
      </c>
      <c r="C84" s="61">
        <v>363</v>
      </c>
      <c r="D84" s="61">
        <v>348</v>
      </c>
      <c r="E84" s="61">
        <v>300</v>
      </c>
    </row>
    <row r="85" spans="1:5" ht="15" x14ac:dyDescent="0.2">
      <c r="A85" s="59" t="s">
        <v>122</v>
      </c>
      <c r="B85" s="61">
        <v>1011</v>
      </c>
      <c r="C85" s="61">
        <v>364</v>
      </c>
      <c r="D85" s="61">
        <v>293.2</v>
      </c>
      <c r="E85" s="61">
        <v>353.8</v>
      </c>
    </row>
    <row r="86" spans="1:5" ht="15" x14ac:dyDescent="0.2">
      <c r="A86" s="59" t="s">
        <v>106</v>
      </c>
      <c r="B86" s="54">
        <v>0.17</v>
      </c>
      <c r="C86" s="54">
        <v>0.21</v>
      </c>
      <c r="D86" s="54">
        <v>0.17</v>
      </c>
      <c r="E86" s="54">
        <v>0.12</v>
      </c>
    </row>
    <row r="87" spans="1:5" ht="15" x14ac:dyDescent="0.2">
      <c r="A87" s="59" t="s">
        <v>105</v>
      </c>
      <c r="B87" s="54">
        <v>0.08</v>
      </c>
      <c r="C87" s="54">
        <v>0.08</v>
      </c>
      <c r="D87" s="54">
        <v>0.1</v>
      </c>
      <c r="E87" s="54">
        <v>0.06</v>
      </c>
    </row>
    <row r="88" spans="1:5" ht="15" x14ac:dyDescent="0.2">
      <c r="A88" s="59" t="s">
        <v>107</v>
      </c>
      <c r="B88" s="54">
        <v>0.14000000000000001</v>
      </c>
      <c r="C88" s="54">
        <v>0.13</v>
      </c>
      <c r="D88" s="54">
        <v>0.11</v>
      </c>
      <c r="E88" s="54">
        <v>0.18</v>
      </c>
    </row>
    <row r="89" spans="1:5" ht="15" x14ac:dyDescent="0.2">
      <c r="A89" s="59" t="s">
        <v>123</v>
      </c>
      <c r="B89" s="54">
        <v>0.61</v>
      </c>
      <c r="C89" s="54">
        <v>0.57999999999999996</v>
      </c>
      <c r="D89" s="54">
        <v>0.61</v>
      </c>
      <c r="E89" s="54">
        <v>0.65</v>
      </c>
    </row>
    <row r="90" spans="1:5" ht="15" x14ac:dyDescent="0.2">
      <c r="A90" s="59"/>
      <c r="B90" s="61"/>
      <c r="C90" s="61"/>
      <c r="D90" s="61"/>
      <c r="E90" s="61"/>
    </row>
    <row r="91" spans="1:5" ht="15" x14ac:dyDescent="0.2">
      <c r="A91" s="58" t="s">
        <v>139</v>
      </c>
      <c r="B91" s="58"/>
      <c r="C91" s="58"/>
      <c r="D91" s="58"/>
      <c r="E91" s="58"/>
    </row>
    <row r="92" spans="1:5" ht="15" x14ac:dyDescent="0.2">
      <c r="A92" s="59" t="s">
        <v>119</v>
      </c>
      <c r="B92" s="60" t="s">
        <v>120</v>
      </c>
      <c r="C92" s="60" t="s">
        <v>99</v>
      </c>
      <c r="D92" s="60" t="s">
        <v>144</v>
      </c>
      <c r="E92" s="60" t="s">
        <v>145</v>
      </c>
    </row>
    <row r="93" spans="1:5" ht="15" x14ac:dyDescent="0.2">
      <c r="A93" s="59" t="s">
        <v>121</v>
      </c>
      <c r="B93" s="61">
        <v>1011</v>
      </c>
      <c r="C93" s="61">
        <v>363</v>
      </c>
      <c r="D93" s="61">
        <v>348</v>
      </c>
      <c r="E93" s="61">
        <v>300</v>
      </c>
    </row>
    <row r="94" spans="1:5" ht="15" x14ac:dyDescent="0.2">
      <c r="A94" s="59" t="s">
        <v>122</v>
      </c>
      <c r="B94" s="61">
        <v>1011</v>
      </c>
      <c r="C94" s="61">
        <v>364</v>
      </c>
      <c r="D94" s="61">
        <v>293.2</v>
      </c>
      <c r="E94" s="61">
        <v>353.8</v>
      </c>
    </row>
    <row r="95" spans="1:5" ht="15" x14ac:dyDescent="0.2">
      <c r="A95" s="59" t="s">
        <v>110</v>
      </c>
      <c r="B95" s="54">
        <v>0.13</v>
      </c>
      <c r="C95" s="54">
        <v>0.17</v>
      </c>
      <c r="D95" s="54">
        <v>0.11</v>
      </c>
      <c r="E95" s="54">
        <v>0.1</v>
      </c>
    </row>
    <row r="96" spans="1:5" ht="15" x14ac:dyDescent="0.2">
      <c r="A96" s="59" t="s">
        <v>113</v>
      </c>
      <c r="B96" s="54">
        <v>0.14000000000000001</v>
      </c>
      <c r="C96" s="54">
        <v>7.0000000000000007E-2</v>
      </c>
      <c r="D96" s="54">
        <v>0.22</v>
      </c>
      <c r="E96" s="54">
        <v>0.16</v>
      </c>
    </row>
    <row r="97" spans="1:5" ht="15" x14ac:dyDescent="0.2">
      <c r="A97" s="59" t="s">
        <v>123</v>
      </c>
      <c r="B97" s="54">
        <v>0.73</v>
      </c>
      <c r="C97" s="54">
        <v>0.76</v>
      </c>
      <c r="D97" s="54">
        <v>0.67</v>
      </c>
      <c r="E97" s="54">
        <v>0.74</v>
      </c>
    </row>
    <row r="98" spans="1:5" ht="15" x14ac:dyDescent="0.2">
      <c r="A98" s="59"/>
      <c r="B98" s="61"/>
      <c r="C98" s="61"/>
      <c r="D98" s="61"/>
      <c r="E98" s="61"/>
    </row>
    <row r="99" spans="1:5" ht="15" x14ac:dyDescent="0.2">
      <c r="A99" s="58" t="s">
        <v>140</v>
      </c>
      <c r="B99" s="58"/>
      <c r="C99" s="58"/>
      <c r="D99" s="58"/>
      <c r="E99" s="58"/>
    </row>
    <row r="100" spans="1:5" ht="15" x14ac:dyDescent="0.2">
      <c r="A100" s="59" t="s">
        <v>119</v>
      </c>
      <c r="B100" s="60" t="s">
        <v>120</v>
      </c>
      <c r="C100" s="60" t="s">
        <v>99</v>
      </c>
      <c r="D100" s="60" t="s">
        <v>144</v>
      </c>
      <c r="E100" s="60" t="s">
        <v>145</v>
      </c>
    </row>
    <row r="101" spans="1:5" ht="15" x14ac:dyDescent="0.2">
      <c r="A101" s="59" t="s">
        <v>121</v>
      </c>
      <c r="B101" s="61">
        <v>1011</v>
      </c>
      <c r="C101" s="61">
        <v>363</v>
      </c>
      <c r="D101" s="61">
        <v>348</v>
      </c>
      <c r="E101" s="61">
        <v>300</v>
      </c>
    </row>
    <row r="102" spans="1:5" ht="15" x14ac:dyDescent="0.2">
      <c r="A102" s="59" t="s">
        <v>122</v>
      </c>
      <c r="B102" s="61">
        <v>1011</v>
      </c>
      <c r="C102" s="61">
        <v>364</v>
      </c>
      <c r="D102" s="61">
        <v>293.2</v>
      </c>
      <c r="E102" s="61">
        <v>353.8</v>
      </c>
    </row>
    <row r="103" spans="1:5" ht="15" x14ac:dyDescent="0.2">
      <c r="A103" s="59" t="s">
        <v>153</v>
      </c>
      <c r="B103" s="54">
        <v>0.61</v>
      </c>
      <c r="C103" s="54">
        <v>0.52</v>
      </c>
      <c r="D103" s="54">
        <v>0.66</v>
      </c>
      <c r="E103" s="54">
        <v>0.65</v>
      </c>
    </row>
    <row r="104" spans="1:5" ht="15" x14ac:dyDescent="0.2">
      <c r="A104" s="59" t="s">
        <v>152</v>
      </c>
      <c r="B104" s="54">
        <v>0.03</v>
      </c>
      <c r="C104" s="54">
        <v>0.04</v>
      </c>
      <c r="D104" s="54">
        <v>0.03</v>
      </c>
      <c r="E104" s="54">
        <v>0.03</v>
      </c>
    </row>
    <row r="105" spans="1:5" ht="15" x14ac:dyDescent="0.2">
      <c r="A105" s="59" t="s">
        <v>123</v>
      </c>
      <c r="B105" s="54">
        <v>0.36</v>
      </c>
      <c r="C105" s="54">
        <v>0.44</v>
      </c>
      <c r="D105" s="54">
        <v>0.31</v>
      </c>
      <c r="E105" s="54">
        <v>0.32</v>
      </c>
    </row>
    <row r="106" spans="1:5" ht="15" x14ac:dyDescent="0.2">
      <c r="A106" s="59"/>
      <c r="B106" s="61"/>
      <c r="C106" s="61"/>
      <c r="D106" s="61"/>
      <c r="E106" s="61"/>
    </row>
    <row r="107" spans="1:5" ht="15" x14ac:dyDescent="0.2">
      <c r="A107" s="58" t="s">
        <v>141</v>
      </c>
      <c r="B107" s="58"/>
      <c r="C107" s="58"/>
      <c r="D107" s="58"/>
      <c r="E107" s="58"/>
    </row>
    <row r="108" spans="1:5" ht="15" x14ac:dyDescent="0.2">
      <c r="A108" s="59" t="s">
        <v>119</v>
      </c>
      <c r="B108" s="60" t="s">
        <v>120</v>
      </c>
      <c r="C108" s="60" t="s">
        <v>99</v>
      </c>
      <c r="D108" s="60" t="s">
        <v>144</v>
      </c>
      <c r="E108" s="60" t="s">
        <v>145</v>
      </c>
    </row>
    <row r="109" spans="1:5" ht="15" x14ac:dyDescent="0.2">
      <c r="A109" s="59" t="s">
        <v>121</v>
      </c>
      <c r="B109" s="61">
        <v>1011</v>
      </c>
      <c r="C109" s="61">
        <v>363</v>
      </c>
      <c r="D109" s="61">
        <v>348</v>
      </c>
      <c r="E109" s="61">
        <v>300</v>
      </c>
    </row>
    <row r="110" spans="1:5" ht="15" x14ac:dyDescent="0.2">
      <c r="A110" s="59" t="s">
        <v>122</v>
      </c>
      <c r="B110" s="61">
        <v>1011</v>
      </c>
      <c r="C110" s="61">
        <v>364</v>
      </c>
      <c r="D110" s="61">
        <v>293.2</v>
      </c>
      <c r="E110" s="61">
        <v>353.8</v>
      </c>
    </row>
    <row r="111" spans="1:5" ht="15" x14ac:dyDescent="0.2">
      <c r="A111" s="59" t="s">
        <v>112</v>
      </c>
      <c r="B111" s="54">
        <v>0.18</v>
      </c>
      <c r="C111" s="54">
        <v>0.11</v>
      </c>
      <c r="D111" s="54">
        <v>0.31</v>
      </c>
      <c r="E111" s="54">
        <v>0.14000000000000001</v>
      </c>
    </row>
    <row r="112" spans="1:5" ht="15" x14ac:dyDescent="0.2">
      <c r="A112" s="59" t="s">
        <v>114</v>
      </c>
      <c r="B112" s="54">
        <v>0.1</v>
      </c>
      <c r="C112" s="54">
        <v>0.13</v>
      </c>
      <c r="D112" s="54">
        <v>7.0000000000000007E-2</v>
      </c>
      <c r="E112" s="54">
        <v>0.09</v>
      </c>
    </row>
    <row r="113" spans="1:5" ht="15" x14ac:dyDescent="0.2">
      <c r="A113" s="59" t="s">
        <v>123</v>
      </c>
      <c r="B113" s="54">
        <v>0.72</v>
      </c>
      <c r="C113" s="54">
        <v>0.76</v>
      </c>
      <c r="D113" s="54">
        <v>0.62</v>
      </c>
      <c r="E113" s="54">
        <v>0.77</v>
      </c>
    </row>
    <row r="114" spans="1:5" ht="15" x14ac:dyDescent="0.2">
      <c r="A114" s="59"/>
      <c r="B114" s="61"/>
      <c r="C114" s="61"/>
      <c r="D114" s="61"/>
      <c r="E114" s="61"/>
    </row>
    <row r="115" spans="1:5" ht="15" x14ac:dyDescent="0.2">
      <c r="A115" s="58" t="s">
        <v>142</v>
      </c>
      <c r="B115" s="58"/>
      <c r="C115" s="58"/>
      <c r="D115" s="58"/>
      <c r="E115" s="58"/>
    </row>
    <row r="116" spans="1:5" ht="15" x14ac:dyDescent="0.2">
      <c r="A116" s="59" t="s">
        <v>119</v>
      </c>
      <c r="B116" s="60" t="s">
        <v>120</v>
      </c>
      <c r="C116" s="60" t="s">
        <v>99</v>
      </c>
      <c r="D116" s="60" t="s">
        <v>144</v>
      </c>
      <c r="E116" s="60" t="s">
        <v>145</v>
      </c>
    </row>
    <row r="117" spans="1:5" ht="15" x14ac:dyDescent="0.2">
      <c r="A117" s="59" t="s">
        <v>121</v>
      </c>
      <c r="B117" s="61">
        <v>1011</v>
      </c>
      <c r="C117" s="61">
        <v>363</v>
      </c>
      <c r="D117" s="61">
        <v>348</v>
      </c>
      <c r="E117" s="61">
        <v>300</v>
      </c>
    </row>
    <row r="118" spans="1:5" ht="15" x14ac:dyDescent="0.2">
      <c r="A118" s="59" t="s">
        <v>122</v>
      </c>
      <c r="B118" s="61">
        <v>1011</v>
      </c>
      <c r="C118" s="61">
        <v>364</v>
      </c>
      <c r="D118" s="61">
        <v>293.2</v>
      </c>
      <c r="E118" s="61">
        <v>353.8</v>
      </c>
    </row>
    <row r="119" spans="1:5" ht="15" x14ac:dyDescent="0.2">
      <c r="A119" s="59" t="s">
        <v>117</v>
      </c>
      <c r="B119" s="54">
        <v>0.3</v>
      </c>
      <c r="C119" s="54">
        <v>0.33</v>
      </c>
      <c r="D119" s="54">
        <v>0.31</v>
      </c>
      <c r="E119" s="54">
        <v>0.26</v>
      </c>
    </row>
    <row r="120" spans="1:5" ht="15" x14ac:dyDescent="0.2">
      <c r="A120" s="59" t="s">
        <v>143</v>
      </c>
      <c r="B120" s="54">
        <v>0.05</v>
      </c>
      <c r="C120" s="54">
        <v>0.04</v>
      </c>
      <c r="D120" s="54">
        <v>0.06</v>
      </c>
      <c r="E120" s="54">
        <v>0.04</v>
      </c>
    </row>
    <row r="121" spans="1:5" ht="15" x14ac:dyDescent="0.2">
      <c r="A121" s="59" t="s">
        <v>123</v>
      </c>
      <c r="B121" s="54">
        <v>0.65</v>
      </c>
      <c r="C121" s="54">
        <v>0.64</v>
      </c>
      <c r="D121" s="54">
        <v>0.63</v>
      </c>
      <c r="E121" s="54">
        <v>0.7</v>
      </c>
    </row>
    <row r="122" spans="1:5" ht="15" x14ac:dyDescent="0.2">
      <c r="A122" s="59"/>
      <c r="B122" s="61"/>
      <c r="C122" s="61"/>
      <c r="D122" s="61"/>
      <c r="E122" s="6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proved xmlns="0b1f5856-d403-4699-9efa-bb6aaf0ddb08" xsi:nil="true"/>
    <TaxCatchAll xmlns="96067572-703f-4e35-a7ef-9b537399ac63" xsi:nil="true"/>
    <lcf76f155ced4ddcb4097134ff3c332f xmlns="0b1f5856-d403-4699-9efa-bb6aaf0ddb08">
      <Terms xmlns="http://schemas.microsoft.com/office/infopath/2007/PartnerControls"/>
    </lcf76f155ced4ddcb4097134ff3c332f>
    <Assigned xmlns="0b1f5856-d403-4699-9efa-bb6aaf0ddb08">
      <UserInfo>
        <DisplayName/>
        <AccountId xsi:nil="true"/>
        <AccountType/>
      </UserInfo>
    </Assign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AF7363A72EAB40B41C6F07FA9D0FB3" ma:contentTypeVersion="20" ma:contentTypeDescription="Create a new document." ma:contentTypeScope="" ma:versionID="c9d32061ee4cf2999e41b3c4a8e8f709">
  <xsd:schema xmlns:xsd="http://www.w3.org/2001/XMLSchema" xmlns:xs="http://www.w3.org/2001/XMLSchema" xmlns:p="http://schemas.microsoft.com/office/2006/metadata/properties" xmlns:ns2="0b1f5856-d403-4699-9efa-bb6aaf0ddb08" xmlns:ns3="96067572-703f-4e35-a7ef-9b537399ac63" targetNamespace="http://schemas.microsoft.com/office/2006/metadata/properties" ma:root="true" ma:fieldsID="5b3f0914cd87b538b6f22295b1d9cd3e" ns2:_="" ns3:_="">
    <xsd:import namespace="0b1f5856-d403-4699-9efa-bb6aaf0ddb08"/>
    <xsd:import namespace="96067572-703f-4e35-a7ef-9b537399ac6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Assigned" minOccurs="0"/>
                <xsd:element ref="ns2:lcf76f155ced4ddcb4097134ff3c332f" minOccurs="0"/>
                <xsd:element ref="ns3:TaxCatchAll" minOccurs="0"/>
                <xsd:element ref="ns2:Approve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1f5856-d403-4699-9efa-bb6aaf0ddb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ssigned" ma:index="21" nillable="true" ma:displayName="Assigned" ma:description="Process sheets to be done in Meeting" ma:format="Dropdown" ma:list="UserInfo" ma:SharePointGroup="0" ma:internalName="Assigne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116ad1d-70fe-4ee0-a860-217f26da716b" ma:termSetId="09814cd3-568e-fe90-9814-8d621ff8fb84" ma:anchorId="fba54fb3-c3e1-fe81-a776-ca4b69148c4d" ma:open="true" ma:isKeyword="false">
      <xsd:complexType>
        <xsd:sequence>
          <xsd:element ref="pc:Terms" minOccurs="0" maxOccurs="1"/>
        </xsd:sequence>
      </xsd:complexType>
    </xsd:element>
    <xsd:element name="Approved" ma:index="25" nillable="true" ma:displayName="Approved" ma:format="Dropdown" ma:internalName="Approved">
      <xsd:simpleType>
        <xsd:restriction base="dms:Choice">
          <xsd:enumeration value="Yes"/>
          <xsd:enumeration value="No, has edits"/>
        </xsd:restrictio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067572-703f-4e35-a7ef-9b537399ac6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eb87128-b016-49e0-87ec-60d72708c896}" ma:internalName="TaxCatchAll" ma:showField="CatchAllData" ma:web="96067572-703f-4e35-a7ef-9b537399ac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D1B1BA-EAD0-407B-8461-9A5A8EBB50A6}">
  <ds:schemaRefs>
    <ds:schemaRef ds:uri="http://purl.org/dc/terms/"/>
    <ds:schemaRef ds:uri="http://schemas.microsoft.com/office/2006/documentManagement/types"/>
    <ds:schemaRef ds:uri="http://schemas.microsoft.com/office/2006/metadata/properties"/>
    <ds:schemaRef ds:uri="http://purl.org/dc/elements/1.1/"/>
    <ds:schemaRef ds:uri="http://www.w3.org/XML/1998/namespace"/>
    <ds:schemaRef ds:uri="http://purl.org/dc/dcmitype/"/>
    <ds:schemaRef ds:uri="http://schemas.openxmlformats.org/package/2006/metadata/core-properties"/>
    <ds:schemaRef ds:uri="http://schemas.microsoft.com/office/infopath/2007/PartnerControls"/>
    <ds:schemaRef ds:uri="96067572-703f-4e35-a7ef-9b537399ac63"/>
    <ds:schemaRef ds:uri="0b1f5856-d403-4699-9efa-bb6aaf0ddb08"/>
  </ds:schemaRefs>
</ds:datastoreItem>
</file>

<file path=customXml/itemProps2.xml><?xml version="1.0" encoding="utf-8"?>
<ds:datastoreItem xmlns:ds="http://schemas.openxmlformats.org/officeDocument/2006/customXml" ds:itemID="{F151C972-79D5-4F98-81B6-BF8A036AC3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1f5856-d403-4699-9efa-bb6aaf0ddb08"/>
    <ds:schemaRef ds:uri="96067572-703f-4e35-a7ef-9b537399ac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D9D064-6BB9-43B4-8608-6457131760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AZ Power Ranking</vt:lpstr>
      <vt:lpstr>Sheet3</vt:lpstr>
      <vt:lpstr>'AZ Power Ranking'!Print_Titles</vt:lpstr>
    </vt:vector>
  </TitlesOfParts>
  <Manager/>
  <Company>MarketSight®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MarketSight®</dc:subject>
  <dc:creator>MarketSight®</dc:creator>
  <cp:keywords/>
  <dc:description/>
  <cp:lastModifiedBy>Veronica Sutliff</cp:lastModifiedBy>
  <cp:revision/>
  <dcterms:created xsi:type="dcterms:W3CDTF">2003-11-05T22:30:59Z</dcterms:created>
  <dcterms:modified xsi:type="dcterms:W3CDTF">2026-01-22T16:36:23Z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hinkcellXlWorkbookDoNotDelete">
    <vt:bool>false</vt:bool>
  </property>
  <property fmtid="{D5CDD505-2E9C-101B-9397-08002B2CF9AE}" pid="3" name="ContentTypeId">
    <vt:lpwstr>0x010100DAAF7363A72EAB40B41C6F07FA9D0FB3</vt:lpwstr>
  </property>
  <property fmtid="{D5CDD505-2E9C-101B-9397-08002B2CF9AE}" pid="4" name="MediaServiceImageTags">
    <vt:lpwstr/>
  </property>
</Properties>
</file>